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Z:\Accounting Forms\Mileage Forms\"/>
    </mc:Choice>
  </mc:AlternateContent>
  <xr:revisionPtr revIDLastSave="0" documentId="13_ncr:1_{E60F47E5-7A6F-47D0-A225-585853BF4018}" xr6:coauthVersionLast="47" xr6:coauthVersionMax="47" xr10:uidLastSave="{00000000-0000-0000-0000-000000000000}"/>
  <bookViews>
    <workbookView xWindow="-108" yWindow="-108" windowWidth="23256" windowHeight="12456" xr2:uid="{00000000-000D-0000-FFFF-FFFF00000000}"/>
  </bookViews>
  <sheets>
    <sheet name="Mileage Form" sheetId="1" r:id="rId1"/>
    <sheet name="District Grid" sheetId="2" r:id="rId2"/>
  </sheets>
  <definedNames>
    <definedName name="_xlnm.Print_Area" localSheetId="0">'Mileage Form'!$A$1:$S$38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3" i="1" l="1"/>
  <c r="L12" i="1"/>
  <c r="M12" i="1" s="1"/>
  <c r="L13" i="1"/>
  <c r="L14" i="1"/>
  <c r="M14" i="1" s="1"/>
  <c r="L15" i="1"/>
  <c r="L16" i="1"/>
  <c r="L17" i="1"/>
  <c r="L18" i="1"/>
  <c r="M18" i="1" s="1"/>
  <c r="L19" i="1"/>
  <c r="M19" i="1" s="1"/>
  <c r="L20" i="1"/>
  <c r="M20" i="1" s="1"/>
  <c r="L21" i="1"/>
  <c r="L22" i="1"/>
  <c r="M22" i="1" s="1"/>
  <c r="L23" i="1"/>
  <c r="L24" i="1"/>
  <c r="L25" i="1"/>
  <c r="L26" i="1"/>
  <c r="M26" i="1" s="1"/>
  <c r="L27" i="1"/>
  <c r="M27" i="1" s="1"/>
  <c r="L28" i="1"/>
  <c r="M28" i="1" s="1"/>
  <c r="L29" i="1"/>
  <c r="L30" i="1"/>
  <c r="M30" i="1" s="1"/>
  <c r="L31" i="1"/>
  <c r="M15" i="1"/>
  <c r="M16" i="1"/>
  <c r="M17" i="1"/>
  <c r="M21" i="1"/>
  <c r="M23" i="1"/>
  <c r="M24" i="1"/>
  <c r="M25" i="1"/>
  <c r="M29" i="1"/>
  <c r="M31" i="1"/>
  <c r="B325" i="2"/>
  <c r="B326" i="2"/>
  <c r="B327" i="2"/>
  <c r="B328" i="2"/>
  <c r="B329" i="2"/>
  <c r="B330" i="2"/>
  <c r="B331" i="2"/>
  <c r="B332" i="2"/>
  <c r="B333" i="2"/>
  <c r="B334" i="2"/>
  <c r="B335" i="2"/>
  <c r="B336" i="2"/>
  <c r="B337" i="2"/>
  <c r="B338" i="2"/>
  <c r="B339" i="2"/>
  <c r="B340" i="2"/>
  <c r="B341" i="2"/>
  <c r="B342" i="2"/>
  <c r="A325" i="2"/>
  <c r="A326" i="2"/>
  <c r="A327" i="2"/>
  <c r="A328" i="2"/>
  <c r="A329" i="2"/>
  <c r="A330" i="2"/>
  <c r="A331" i="2"/>
  <c r="A332" i="2"/>
  <c r="A333" i="2"/>
  <c r="A334" i="2"/>
  <c r="A335" i="2"/>
  <c r="A336" i="2"/>
  <c r="A337" i="2"/>
  <c r="A338" i="2"/>
  <c r="A339" i="2"/>
  <c r="A340" i="2"/>
  <c r="A341" i="2"/>
  <c r="A342" i="2"/>
  <c r="B306" i="2"/>
  <c r="B307" i="2"/>
  <c r="B308" i="2"/>
  <c r="B309" i="2"/>
  <c r="B310" i="2"/>
  <c r="B311" i="2"/>
  <c r="B312" i="2"/>
  <c r="B313" i="2"/>
  <c r="B314" i="2"/>
  <c r="B315" i="2"/>
  <c r="B316" i="2"/>
  <c r="B317" i="2"/>
  <c r="B318" i="2"/>
  <c r="B319" i="2"/>
  <c r="B320" i="2"/>
  <c r="B321" i="2"/>
  <c r="B322" i="2"/>
  <c r="B323" i="2"/>
  <c r="A306" i="2"/>
  <c r="A307" i="2"/>
  <c r="A308" i="2"/>
  <c r="A309" i="2"/>
  <c r="A310" i="2"/>
  <c r="A311" i="2"/>
  <c r="A312" i="2"/>
  <c r="A313" i="2"/>
  <c r="A314" i="2"/>
  <c r="A315" i="2"/>
  <c r="A316" i="2"/>
  <c r="A317" i="2"/>
  <c r="A318" i="2"/>
  <c r="A319" i="2"/>
  <c r="A320" i="2"/>
  <c r="A321" i="2"/>
  <c r="A322" i="2"/>
  <c r="A323" i="2"/>
  <c r="B287" i="2"/>
  <c r="B288" i="2"/>
  <c r="B289" i="2"/>
  <c r="B290" i="2"/>
  <c r="B291" i="2"/>
  <c r="B292" i="2"/>
  <c r="B293" i="2"/>
  <c r="B294" i="2"/>
  <c r="B295" i="2"/>
  <c r="B296" i="2"/>
  <c r="B297" i="2"/>
  <c r="B298" i="2"/>
  <c r="B299" i="2"/>
  <c r="B300" i="2"/>
  <c r="B301" i="2"/>
  <c r="B302" i="2"/>
  <c r="B303" i="2"/>
  <c r="B304" i="2"/>
  <c r="A287" i="2"/>
  <c r="A288" i="2"/>
  <c r="A289" i="2"/>
  <c r="A290" i="2"/>
  <c r="A291" i="2"/>
  <c r="A292" i="2"/>
  <c r="A293" i="2"/>
  <c r="A294" i="2"/>
  <c r="A295" i="2"/>
  <c r="A296" i="2"/>
  <c r="A297" i="2"/>
  <c r="A298" i="2"/>
  <c r="A299" i="2"/>
  <c r="A300" i="2"/>
  <c r="A301" i="2"/>
  <c r="A302" i="2"/>
  <c r="A303" i="2"/>
  <c r="A304" i="2"/>
  <c r="B268" i="2"/>
  <c r="B269" i="2"/>
  <c r="B270" i="2"/>
  <c r="B271" i="2"/>
  <c r="B272" i="2"/>
  <c r="B273" i="2"/>
  <c r="B274" i="2"/>
  <c r="B275" i="2"/>
  <c r="B276" i="2"/>
  <c r="B277" i="2"/>
  <c r="B278" i="2"/>
  <c r="B279" i="2"/>
  <c r="B280" i="2"/>
  <c r="B281" i="2"/>
  <c r="B282" i="2"/>
  <c r="B283" i="2"/>
  <c r="B284" i="2"/>
  <c r="B285" i="2"/>
  <c r="A268" i="2"/>
  <c r="A269" i="2"/>
  <c r="A270" i="2"/>
  <c r="A271" i="2"/>
  <c r="A272" i="2"/>
  <c r="A273" i="2"/>
  <c r="A274" i="2"/>
  <c r="A275" i="2"/>
  <c r="A276" i="2"/>
  <c r="A277" i="2"/>
  <c r="A278" i="2"/>
  <c r="A279" i="2"/>
  <c r="A280" i="2"/>
  <c r="A281" i="2"/>
  <c r="A282" i="2"/>
  <c r="A283" i="2"/>
  <c r="A284" i="2"/>
  <c r="A285" i="2"/>
  <c r="B249" i="2"/>
  <c r="B250" i="2"/>
  <c r="B251" i="2"/>
  <c r="B252" i="2"/>
  <c r="B253" i="2"/>
  <c r="B254" i="2"/>
  <c r="B255" i="2"/>
  <c r="B256" i="2"/>
  <c r="B257" i="2"/>
  <c r="B258" i="2"/>
  <c r="B259" i="2"/>
  <c r="B260" i="2"/>
  <c r="B261" i="2"/>
  <c r="B262" i="2"/>
  <c r="B263" i="2"/>
  <c r="B264" i="2"/>
  <c r="B265" i="2"/>
  <c r="B266" i="2"/>
  <c r="A249" i="2"/>
  <c r="A250" i="2"/>
  <c r="A251" i="2"/>
  <c r="A252" i="2"/>
  <c r="A253" i="2"/>
  <c r="A254" i="2"/>
  <c r="A255" i="2"/>
  <c r="A256" i="2"/>
  <c r="A257" i="2"/>
  <c r="A258" i="2"/>
  <c r="A259" i="2"/>
  <c r="A260" i="2"/>
  <c r="A261" i="2"/>
  <c r="A262" i="2"/>
  <c r="A263" i="2"/>
  <c r="A264" i="2"/>
  <c r="A265" i="2"/>
  <c r="A266" i="2"/>
  <c r="B230" i="2"/>
  <c r="B231" i="2"/>
  <c r="B232" i="2"/>
  <c r="B233" i="2"/>
  <c r="B234" i="2"/>
  <c r="B235" i="2"/>
  <c r="B236" i="2"/>
  <c r="B237" i="2"/>
  <c r="B238" i="2"/>
  <c r="B239" i="2"/>
  <c r="B240" i="2"/>
  <c r="B241" i="2"/>
  <c r="B242" i="2"/>
  <c r="B243" i="2"/>
  <c r="B244" i="2"/>
  <c r="B245" i="2"/>
  <c r="B246" i="2"/>
  <c r="B247" i="2"/>
  <c r="A230" i="2"/>
  <c r="A231" i="2"/>
  <c r="A232" i="2"/>
  <c r="A233" i="2"/>
  <c r="A234" i="2"/>
  <c r="A235" i="2"/>
  <c r="A236" i="2"/>
  <c r="A237" i="2"/>
  <c r="A238" i="2"/>
  <c r="A239" i="2"/>
  <c r="A240" i="2"/>
  <c r="A241" i="2"/>
  <c r="A242" i="2"/>
  <c r="A243" i="2"/>
  <c r="A244" i="2"/>
  <c r="A245" i="2"/>
  <c r="A246" i="2"/>
  <c r="A247" i="2"/>
  <c r="B211" i="2"/>
  <c r="B212" i="2"/>
  <c r="B213" i="2"/>
  <c r="B214" i="2"/>
  <c r="B215" i="2"/>
  <c r="B216" i="2"/>
  <c r="B217" i="2"/>
  <c r="B218" i="2"/>
  <c r="B219" i="2"/>
  <c r="B220" i="2"/>
  <c r="B221" i="2"/>
  <c r="B222" i="2"/>
  <c r="B223" i="2"/>
  <c r="B224" i="2"/>
  <c r="B225" i="2"/>
  <c r="B226" i="2"/>
  <c r="B227" i="2"/>
  <c r="B228" i="2"/>
  <c r="A211" i="2"/>
  <c r="A212" i="2"/>
  <c r="A213" i="2"/>
  <c r="A214" i="2"/>
  <c r="A215" i="2"/>
  <c r="A216" i="2"/>
  <c r="A217" i="2"/>
  <c r="A218" i="2"/>
  <c r="A219" i="2"/>
  <c r="A220" i="2"/>
  <c r="A221" i="2"/>
  <c r="A222" i="2"/>
  <c r="A223" i="2"/>
  <c r="A224" i="2"/>
  <c r="A225" i="2"/>
  <c r="A226" i="2"/>
  <c r="A227" i="2"/>
  <c r="A228" i="2"/>
  <c r="B192" i="2"/>
  <c r="B193" i="2"/>
  <c r="B194" i="2"/>
  <c r="B195" i="2"/>
  <c r="B196" i="2"/>
  <c r="B197" i="2"/>
  <c r="B198" i="2"/>
  <c r="B199" i="2"/>
  <c r="B200" i="2"/>
  <c r="B201" i="2"/>
  <c r="B202" i="2"/>
  <c r="B203" i="2"/>
  <c r="B204" i="2"/>
  <c r="B205" i="2"/>
  <c r="B206" i="2"/>
  <c r="B207" i="2"/>
  <c r="B208" i="2"/>
  <c r="B209" i="2"/>
  <c r="A192" i="2"/>
  <c r="A193" i="2"/>
  <c r="A194" i="2"/>
  <c r="A195" i="2"/>
  <c r="A196" i="2"/>
  <c r="A197" i="2"/>
  <c r="A198" i="2"/>
  <c r="A199" i="2"/>
  <c r="A200" i="2"/>
  <c r="A201" i="2"/>
  <c r="A202" i="2"/>
  <c r="A203" i="2"/>
  <c r="A204" i="2"/>
  <c r="A205" i="2"/>
  <c r="A206" i="2"/>
  <c r="A207" i="2"/>
  <c r="A208" i="2"/>
  <c r="A209" i="2"/>
  <c r="B173" i="2"/>
  <c r="B174" i="2"/>
  <c r="B175" i="2"/>
  <c r="B176" i="2"/>
  <c r="B177" i="2"/>
  <c r="B178" i="2"/>
  <c r="B179" i="2"/>
  <c r="B180" i="2"/>
  <c r="B181" i="2"/>
  <c r="B182" i="2"/>
  <c r="B183" i="2"/>
  <c r="B184" i="2"/>
  <c r="B185" i="2"/>
  <c r="B186" i="2"/>
  <c r="B187" i="2"/>
  <c r="B188" i="2"/>
  <c r="B189" i="2"/>
  <c r="B190" i="2"/>
  <c r="A173" i="2"/>
  <c r="A174" i="2"/>
  <c r="A175" i="2"/>
  <c r="A176" i="2"/>
  <c r="A177" i="2"/>
  <c r="A178" i="2"/>
  <c r="A179" i="2"/>
  <c r="A180" i="2"/>
  <c r="A181" i="2"/>
  <c r="A182" i="2"/>
  <c r="A183" i="2"/>
  <c r="A184" i="2"/>
  <c r="A185" i="2"/>
  <c r="A186" i="2"/>
  <c r="A187" i="2"/>
  <c r="A188" i="2"/>
  <c r="A189" i="2"/>
  <c r="A190" i="2"/>
  <c r="B154" i="2"/>
  <c r="B155" i="2"/>
  <c r="B156" i="2"/>
  <c r="B157" i="2"/>
  <c r="B158" i="2"/>
  <c r="B159" i="2"/>
  <c r="B160" i="2"/>
  <c r="B161" i="2"/>
  <c r="B162" i="2"/>
  <c r="B163" i="2"/>
  <c r="B164" i="2"/>
  <c r="B165" i="2"/>
  <c r="B166" i="2"/>
  <c r="B167" i="2"/>
  <c r="B168" i="2"/>
  <c r="B169" i="2"/>
  <c r="B170" i="2"/>
  <c r="B171" i="2"/>
  <c r="A154" i="2"/>
  <c r="A155" i="2"/>
  <c r="A156" i="2"/>
  <c r="A157" i="2"/>
  <c r="A158" i="2"/>
  <c r="A159" i="2"/>
  <c r="A160" i="2"/>
  <c r="A161" i="2"/>
  <c r="A162" i="2"/>
  <c r="A163" i="2"/>
  <c r="A164" i="2"/>
  <c r="A165" i="2"/>
  <c r="A166" i="2"/>
  <c r="A167" i="2"/>
  <c r="A168" i="2"/>
  <c r="A169" i="2"/>
  <c r="A170" i="2"/>
  <c r="A171" i="2"/>
  <c r="B135" i="2"/>
  <c r="B136" i="2"/>
  <c r="B137" i="2"/>
  <c r="B138" i="2"/>
  <c r="B139" i="2"/>
  <c r="B140" i="2"/>
  <c r="B141" i="2"/>
  <c r="B142" i="2"/>
  <c r="B143" i="2"/>
  <c r="B144" i="2"/>
  <c r="B145" i="2"/>
  <c r="B146" i="2"/>
  <c r="B147" i="2"/>
  <c r="B148" i="2"/>
  <c r="B149" i="2"/>
  <c r="B150" i="2"/>
  <c r="B151" i="2"/>
  <c r="B152" i="2"/>
  <c r="A135" i="2"/>
  <c r="A136" i="2"/>
  <c r="A137" i="2"/>
  <c r="A138" i="2"/>
  <c r="A139" i="2"/>
  <c r="A140" i="2"/>
  <c r="A141" i="2"/>
  <c r="A142" i="2"/>
  <c r="A143" i="2"/>
  <c r="A144" i="2"/>
  <c r="A145" i="2"/>
  <c r="A146" i="2"/>
  <c r="A147" i="2"/>
  <c r="A148" i="2"/>
  <c r="A149" i="2"/>
  <c r="A150" i="2"/>
  <c r="A151" i="2"/>
  <c r="A152" i="2"/>
  <c r="B116" i="2"/>
  <c r="B117" i="2"/>
  <c r="B118" i="2"/>
  <c r="B119" i="2"/>
  <c r="B120" i="2"/>
  <c r="B121" i="2"/>
  <c r="B122" i="2"/>
  <c r="B123" i="2"/>
  <c r="B124" i="2"/>
  <c r="B125" i="2"/>
  <c r="B126" i="2"/>
  <c r="B127" i="2"/>
  <c r="B128" i="2"/>
  <c r="B129" i="2"/>
  <c r="B130" i="2"/>
  <c r="B131" i="2"/>
  <c r="B132" i="2"/>
  <c r="B133" i="2"/>
  <c r="A116" i="2"/>
  <c r="A117" i="2"/>
  <c r="A118" i="2"/>
  <c r="A119" i="2"/>
  <c r="A120" i="2"/>
  <c r="A121" i="2"/>
  <c r="A122" i="2"/>
  <c r="A123" i="2"/>
  <c r="A124" i="2"/>
  <c r="A125" i="2"/>
  <c r="A126" i="2"/>
  <c r="A127" i="2"/>
  <c r="A128" i="2"/>
  <c r="A129" i="2"/>
  <c r="A130" i="2"/>
  <c r="A131" i="2"/>
  <c r="A132" i="2"/>
  <c r="A133" i="2"/>
  <c r="B97" i="2"/>
  <c r="B98" i="2"/>
  <c r="B99" i="2"/>
  <c r="B100" i="2"/>
  <c r="B101" i="2"/>
  <c r="B102" i="2"/>
  <c r="B103" i="2"/>
  <c r="B104" i="2"/>
  <c r="B105" i="2"/>
  <c r="B106" i="2"/>
  <c r="B107" i="2"/>
  <c r="B108" i="2"/>
  <c r="B109" i="2"/>
  <c r="B110" i="2"/>
  <c r="B111" i="2"/>
  <c r="B112" i="2"/>
  <c r="B113" i="2"/>
  <c r="B114" i="2"/>
  <c r="A97" i="2"/>
  <c r="A98" i="2"/>
  <c r="A99" i="2"/>
  <c r="A100" i="2"/>
  <c r="A101" i="2"/>
  <c r="A102" i="2"/>
  <c r="A103" i="2"/>
  <c r="A104" i="2"/>
  <c r="A105" i="2"/>
  <c r="A106" i="2"/>
  <c r="A107" i="2"/>
  <c r="A108" i="2"/>
  <c r="A109" i="2"/>
  <c r="A110" i="2"/>
  <c r="A111" i="2"/>
  <c r="A112" i="2"/>
  <c r="A113" i="2"/>
  <c r="A114" i="2"/>
  <c r="B78" i="2"/>
  <c r="B79" i="2"/>
  <c r="B80" i="2"/>
  <c r="B81" i="2"/>
  <c r="B82" i="2"/>
  <c r="B83" i="2"/>
  <c r="B84" i="2"/>
  <c r="B85" i="2"/>
  <c r="B86" i="2"/>
  <c r="B87" i="2"/>
  <c r="B88" i="2"/>
  <c r="B89" i="2"/>
  <c r="B90" i="2"/>
  <c r="B91" i="2"/>
  <c r="B92" i="2"/>
  <c r="B93" i="2"/>
  <c r="B94" i="2"/>
  <c r="B95" i="2"/>
  <c r="A78" i="2"/>
  <c r="A79" i="2"/>
  <c r="A80" i="2"/>
  <c r="A81" i="2"/>
  <c r="A82" i="2"/>
  <c r="A83" i="2"/>
  <c r="A84" i="2"/>
  <c r="A85" i="2"/>
  <c r="A86" i="2"/>
  <c r="A87" i="2"/>
  <c r="A88" i="2"/>
  <c r="A89" i="2"/>
  <c r="A90" i="2"/>
  <c r="A91" i="2"/>
  <c r="A92" i="2"/>
  <c r="A93" i="2"/>
  <c r="A94" i="2"/>
  <c r="A95" i="2"/>
  <c r="B59" i="2"/>
  <c r="B60" i="2"/>
  <c r="B61" i="2"/>
  <c r="B62" i="2"/>
  <c r="B63" i="2"/>
  <c r="B64" i="2"/>
  <c r="B65" i="2"/>
  <c r="B66" i="2"/>
  <c r="B67" i="2"/>
  <c r="B68" i="2"/>
  <c r="B69" i="2"/>
  <c r="B70" i="2"/>
  <c r="B71" i="2"/>
  <c r="B72" i="2"/>
  <c r="B73" i="2"/>
  <c r="B74" i="2"/>
  <c r="B75" i="2"/>
  <c r="B76" i="2"/>
  <c r="A59" i="2"/>
  <c r="A60" i="2"/>
  <c r="A61" i="2"/>
  <c r="A62" i="2"/>
  <c r="A63" i="2"/>
  <c r="A64" i="2"/>
  <c r="A65" i="2"/>
  <c r="A66" i="2"/>
  <c r="A67" i="2"/>
  <c r="A68" i="2"/>
  <c r="A69" i="2"/>
  <c r="A70" i="2"/>
  <c r="A71" i="2"/>
  <c r="A72" i="2"/>
  <c r="A73" i="2"/>
  <c r="A74" i="2"/>
  <c r="A75" i="2"/>
  <c r="A76" i="2"/>
  <c r="B40" i="2"/>
  <c r="B41" i="2"/>
  <c r="B42" i="2"/>
  <c r="B43" i="2"/>
  <c r="B44" i="2"/>
  <c r="B45" i="2"/>
  <c r="B46" i="2"/>
  <c r="B47" i="2"/>
  <c r="B48" i="2"/>
  <c r="B49" i="2"/>
  <c r="B50" i="2"/>
  <c r="B51" i="2"/>
  <c r="B52" i="2"/>
  <c r="B53" i="2"/>
  <c r="B54" i="2"/>
  <c r="B55" i="2"/>
  <c r="B56" i="2"/>
  <c r="B57" i="2"/>
  <c r="A57" i="2"/>
  <c r="A40" i="2"/>
  <c r="A41" i="2"/>
  <c r="A42" i="2"/>
  <c r="A43" i="2"/>
  <c r="A44" i="2"/>
  <c r="A45" i="2"/>
  <c r="A46" i="2"/>
  <c r="A47" i="2"/>
  <c r="A48" i="2"/>
  <c r="A49" i="2"/>
  <c r="A50" i="2"/>
  <c r="A51" i="2"/>
  <c r="A52" i="2"/>
  <c r="A53" i="2"/>
  <c r="A54" i="2"/>
  <c r="A55" i="2"/>
  <c r="A56" i="2"/>
  <c r="A39" i="2"/>
  <c r="B21" i="2"/>
  <c r="B22" i="2"/>
  <c r="B23" i="2"/>
  <c r="B24" i="2"/>
  <c r="B25" i="2"/>
  <c r="B26" i="2"/>
  <c r="B27" i="2"/>
  <c r="B28" i="2"/>
  <c r="B29" i="2"/>
  <c r="B30" i="2"/>
  <c r="B31" i="2"/>
  <c r="B32" i="2"/>
  <c r="B33" i="2"/>
  <c r="B34" i="2"/>
  <c r="B35" i="2"/>
  <c r="B36" i="2"/>
  <c r="B37" i="2"/>
  <c r="B38" i="2"/>
  <c r="B20" i="2"/>
  <c r="A21" i="2"/>
  <c r="A22" i="2"/>
  <c r="A23" i="2"/>
  <c r="A24" i="2"/>
  <c r="A25" i="2"/>
  <c r="A26" i="2"/>
  <c r="A27" i="2"/>
  <c r="A28" i="2"/>
  <c r="A29" i="2"/>
  <c r="A30" i="2"/>
  <c r="A31" i="2"/>
  <c r="A32" i="2"/>
  <c r="A33" i="2"/>
  <c r="A34" i="2"/>
  <c r="A35" i="2"/>
  <c r="A36" i="2"/>
  <c r="A37" i="2"/>
  <c r="A38" i="2"/>
  <c r="B2" i="2"/>
  <c r="B3" i="2"/>
  <c r="B4" i="2"/>
  <c r="B5" i="2"/>
  <c r="B6" i="2"/>
  <c r="B7" i="2"/>
  <c r="B8" i="2"/>
  <c r="B9" i="2"/>
  <c r="B10" i="2"/>
  <c r="B11" i="2"/>
  <c r="B12" i="2"/>
  <c r="B13" i="2"/>
  <c r="B14" i="2"/>
  <c r="B15" i="2"/>
  <c r="B16" i="2"/>
  <c r="B17" i="2"/>
  <c r="B18" i="2"/>
  <c r="B19" i="2"/>
  <c r="B1" i="2"/>
  <c r="A2" i="2"/>
  <c r="A3" i="2"/>
  <c r="A4" i="2"/>
  <c r="A5" i="2"/>
  <c r="A6" i="2"/>
  <c r="A7" i="2"/>
  <c r="A8" i="2"/>
  <c r="A9" i="2"/>
  <c r="A10" i="2"/>
  <c r="A11" i="2"/>
  <c r="A12" i="2"/>
  <c r="A13" i="2"/>
  <c r="A14" i="2"/>
  <c r="A15" i="2"/>
  <c r="A16" i="2"/>
  <c r="A17" i="2"/>
  <c r="A18" i="2"/>
  <c r="A19" i="2"/>
  <c r="A20" i="2"/>
  <c r="A58" i="2"/>
  <c r="A77" i="2"/>
  <c r="A96" i="2"/>
  <c r="A115" i="2"/>
  <c r="A134" i="2"/>
  <c r="A153" i="2"/>
  <c r="A172" i="2"/>
  <c r="A191" i="2"/>
  <c r="A210" i="2"/>
  <c r="A229" i="2"/>
  <c r="A248" i="2"/>
  <c r="A267" i="2"/>
  <c r="A286" i="2"/>
  <c r="A305" i="2"/>
  <c r="A324" i="2"/>
  <c r="A1" i="2"/>
  <c r="U20" i="2"/>
  <c r="U19" i="2"/>
  <c r="U18" i="2"/>
  <c r="U16" i="2"/>
  <c r="U15" i="2"/>
  <c r="U14" i="2"/>
  <c r="U13" i="2"/>
  <c r="U12" i="2"/>
  <c r="U11" i="2"/>
  <c r="U10" i="2"/>
  <c r="U9" i="2"/>
  <c r="U8" i="2"/>
  <c r="U7" i="2"/>
  <c r="U6" i="2"/>
  <c r="U5" i="2"/>
  <c r="U4" i="2"/>
  <c r="U3" i="2"/>
  <c r="U2" i="2"/>
  <c r="B267" i="2" s="1"/>
  <c r="B324" i="2"/>
  <c r="B305" i="2"/>
  <c r="B286" i="2"/>
  <c r="B248" i="2"/>
  <c r="B229" i="2"/>
  <c r="B210" i="2"/>
  <c r="B191" i="2"/>
  <c r="B172" i="2"/>
  <c r="B153" i="2"/>
  <c r="B134" i="2"/>
  <c r="B115" i="2"/>
  <c r="B96" i="2"/>
  <c r="B77" i="2"/>
  <c r="B39" i="2"/>
  <c r="B58" i="2"/>
  <c r="Q12" i="1" l="1"/>
  <c r="N12" i="1"/>
  <c r="N14" i="1" l="1"/>
  <c r="N15" i="1" l="1"/>
  <c r="N13" i="1"/>
  <c r="N27" i="1"/>
  <c r="N19" i="1"/>
  <c r="N24" i="1"/>
  <c r="N16" i="1"/>
  <c r="N31" i="1"/>
  <c r="N23" i="1"/>
  <c r="N30" i="1"/>
  <c r="Q22" i="1"/>
  <c r="N29" i="1"/>
  <c r="N21" i="1"/>
  <c r="N28" i="1"/>
  <c r="N20" i="1"/>
  <c r="N26" i="1"/>
  <c r="N18" i="1"/>
  <c r="N25" i="1"/>
  <c r="N17" i="1"/>
  <c r="Q30" i="1" l="1"/>
  <c r="Q25" i="1"/>
  <c r="Q23" i="1"/>
  <c r="Q21" i="1"/>
  <c r="N22" i="1"/>
  <c r="M32" i="1" s="1"/>
  <c r="Q29" i="1"/>
  <c r="Q31" i="1"/>
  <c r="Q18" i="1"/>
  <c r="Q26" i="1"/>
  <c r="Q28" i="1"/>
  <c r="Q17" i="1"/>
  <c r="Q19" i="1"/>
  <c r="Q16" i="1"/>
  <c r="Q27" i="1"/>
  <c r="Q15" i="1"/>
  <c r="Q20" i="1"/>
  <c r="Q13" i="1"/>
  <c r="Q14" i="1"/>
  <c r="Q24" i="1"/>
  <c r="Q32" i="1" l="1"/>
</calcChain>
</file>

<file path=xl/sharedStrings.xml><?xml version="1.0" encoding="utf-8"?>
<sst xmlns="http://schemas.openxmlformats.org/spreadsheetml/2006/main" count="112" uniqueCount="71">
  <si>
    <t>Use of Employee's Car</t>
  </si>
  <si>
    <t>I hereby certify that the Governing Board of the Fallbrook Union Elementary School District has taken action in accordance with Education Code 44032 to establish the above-indicated mileage rate for the above-named employee in the performance of regularly assigned duties.</t>
  </si>
  <si>
    <t>I hereby certify that the foregoing is an accurate statement of mileage for authorized school district business and that liablity insurance was in force protecting the district and members of the Governing Board.</t>
  </si>
  <si>
    <t>LOE</t>
  </si>
  <si>
    <t>MFP</t>
  </si>
  <si>
    <t>PJH</t>
  </si>
  <si>
    <t>WHF</t>
  </si>
  <si>
    <t>SOS</t>
  </si>
  <si>
    <t>SDCOE</t>
  </si>
  <si>
    <t>FUHS</t>
  </si>
  <si>
    <t>Round Trip</t>
  </si>
  <si>
    <t>Date of Travel</t>
  </si>
  <si>
    <t>Purpose of Travel</t>
  </si>
  <si>
    <t>To</t>
  </si>
  <si>
    <t>From</t>
  </si>
  <si>
    <t>Amount</t>
  </si>
  <si>
    <t>VALLECITOS</t>
  </si>
  <si>
    <t xml:space="preserve">RATE PER MILE: </t>
  </si>
  <si>
    <t>Signature:</t>
  </si>
  <si>
    <t>Model / Year:</t>
  </si>
  <si>
    <t>License #:</t>
  </si>
  <si>
    <t>Make of Vehicle:</t>
  </si>
  <si>
    <t>Claimant</t>
  </si>
  <si>
    <t>* Please attach a map for any travel outside of the district grid</t>
  </si>
  <si>
    <t>DO</t>
  </si>
  <si>
    <t>MEE / SMA</t>
  </si>
  <si>
    <t>FSA</t>
  </si>
  <si>
    <t>NCREC</t>
  </si>
  <si>
    <t>LAP / FHA</t>
  </si>
  <si>
    <t>BONSALL USD</t>
  </si>
  <si>
    <t>DE LUZ</t>
  </si>
  <si>
    <t>CNS</t>
  </si>
  <si>
    <t>TRANS</t>
  </si>
  <si>
    <t>Mileage form must be submitted on a monthly basis.</t>
  </si>
  <si>
    <t>It is an IRS regulation to submit mileage reimbursements within 60 days after the mileage was driven. In order to comply with this regulation, the District will not reimburse for mileage claimed beyond this time period.</t>
  </si>
  <si>
    <t>Claimant Name :</t>
  </si>
  <si>
    <t>TOTAL MILES:</t>
  </si>
  <si>
    <t>RT Miles</t>
  </si>
  <si>
    <t>Concatinated (VLOOKUP)</t>
  </si>
  <si>
    <t>CHECK BOX</t>
  </si>
  <si>
    <t>1835 Gum Tree Lane Fallbrook, CA 92028</t>
  </si>
  <si>
    <t>1978 Reche Road Fallbrook, CA 92028</t>
  </si>
  <si>
    <t>405 West Fallbrook Street Fallbrook, CA 92028</t>
  </si>
  <si>
    <t>300 Heald Lane Fallbrook, CA 92028</t>
  </si>
  <si>
    <t>31555 Old River Road Bonsall CA 92003</t>
  </si>
  <si>
    <t>400 West Elder Fallbrook, CA 92028</t>
  </si>
  <si>
    <t>1743 Reche Road Fallbrook, CA 92028</t>
  </si>
  <si>
    <t>200 Pate Road San Celemente CA 92672</t>
  </si>
  <si>
    <t>40153 De Luz Murrieta Road Fallbrook, CA 92028</t>
  </si>
  <si>
    <t>MCC</t>
  </si>
  <si>
    <t>407 South Mission Road Fallbrook, CA 92028</t>
  </si>
  <si>
    <t>825 Winter Haven Road Fallbrook, CA 92028</t>
  </si>
  <si>
    <t>409 West Fallbrook Street Fallbrook, CA 92028</t>
  </si>
  <si>
    <t>321 North Iowa Street Fallbrook, CA 92028</t>
  </si>
  <si>
    <t>2234 S Stage Coach Lane Fallbrook, CA 92028</t>
  </si>
  <si>
    <t>255 Pico Avenue San Marcos, CA 92069</t>
  </si>
  <si>
    <t>6401 Linda Vista Road San Diego, CA 92111</t>
  </si>
  <si>
    <t>5211 5th Street Fallbrook, CA 92028</t>
  </si>
  <si>
    <t>Date:</t>
  </si>
  <si>
    <t>Budget Chart String:</t>
  </si>
  <si>
    <t>Address:</t>
  </si>
  <si>
    <t>TOTAL:</t>
  </si>
  <si>
    <t>Base Pass Las Pulgas San Clemente</t>
  </si>
  <si>
    <t>110 Marine Drive Oceanside, CA 9205822.3</t>
  </si>
  <si>
    <t>Mileage Expense Claim</t>
  </si>
  <si>
    <t>LAS PULGAS GATE</t>
  </si>
  <si>
    <t>NCREC/NCCSE</t>
  </si>
  <si>
    <t>Date Signed</t>
  </si>
  <si>
    <t># Miles
(One Way)</t>
  </si>
  <si>
    <t>Assistant Superintendent, Business Services</t>
  </si>
  <si>
    <t>Authorizing Administrator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</si>
</sst>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quot;$&quot;* #,##0.000_);_(&quot;$&quot;* \(#,##0.000\);_(&quot;$&quot;* &quot;-&quot;??_);_(@_)"/>
  </numFmts>
  <fonts count="13" x14ac:knownFonts="1">
    <font>
      <sz val="10"/>
      <name val="Arial"/>
    </font>
    <font>
      <sz val="8"/>
      <name val="Arial"/>
      <family val="2"/>
    </font>
    <font>
      <sz val="10"/>
      <name val="Arial"/>
      <family val="2"/>
    </font>
    <font>
      <sz val="10"/>
      <name val="Arial"/>
      <family val="2"/>
    </font>
    <font>
      <sz val="10"/>
      <name val="Century Gothic"/>
      <family val="2"/>
    </font>
    <font>
      <b/>
      <sz val="20"/>
      <name val="Century Gothic"/>
      <family val="2"/>
    </font>
    <font>
      <b/>
      <sz val="12"/>
      <name val="Century Gothic"/>
      <family val="2"/>
    </font>
    <font>
      <sz val="12"/>
      <name val="Century Gothic"/>
      <family val="2"/>
    </font>
    <font>
      <b/>
      <sz val="10"/>
      <name val="Century Gothic"/>
      <family val="2"/>
    </font>
    <font>
      <b/>
      <sz val="14"/>
      <color rgb="FFFF0000"/>
      <name val="Century Gothic"/>
      <family val="2"/>
    </font>
    <font>
      <i/>
      <sz val="10"/>
      <name val="Century Gothic"/>
      <family val="2"/>
    </font>
    <font>
      <sz val="11"/>
      <name val="Century Gothic"/>
      <family val="2"/>
    </font>
    <font>
      <sz val="12"/>
      <color theme="6" tint="-0.499984740745262"/>
      <name val="Century Gothic"/>
      <family val="2"/>
    </font>
  </fonts>
  <fills count="3">
    <fill>
      <patternFill patternType="none"/>
    </fill>
    <fill>
      <patternFill patternType="gray125"/>
    </fill>
    <fill>
      <patternFill patternType="gray0625">
        <bgColor indexed="5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113">
    <xf numFmtId="0" fontId="0" fillId="0" borderId="0" xfId="0"/>
    <xf numFmtId="0" fontId="2" fillId="0" borderId="0" xfId="0" applyFont="1"/>
    <xf numFmtId="0" fontId="2" fillId="0" borderId="1" xfId="0" applyFont="1" applyBorder="1" applyAlignment="1">
      <alignment horizontal="left"/>
    </xf>
    <xf numFmtId="43" fontId="2" fillId="0" borderId="1" xfId="1" applyFont="1" applyBorder="1"/>
    <xf numFmtId="43" fontId="2" fillId="0" borderId="0" xfId="1" applyFont="1"/>
    <xf numFmtId="0" fontId="2" fillId="0" borderId="2" xfId="0" applyFont="1" applyBorder="1" applyAlignment="1" applyProtection="1">
      <alignment horizontal="left"/>
      <protection hidden="1"/>
    </xf>
    <xf numFmtId="0" fontId="2" fillId="0" borderId="3" xfId="0" applyFont="1" applyBorder="1" applyProtection="1">
      <protection hidden="1"/>
    </xf>
    <xf numFmtId="0" fontId="2" fillId="0" borderId="2" xfId="0" applyFont="1" applyBorder="1" applyProtection="1">
      <protection hidden="1"/>
    </xf>
    <xf numFmtId="0" fontId="2" fillId="0" borderId="10" xfId="0" applyFont="1" applyBorder="1" applyAlignment="1" applyProtection="1">
      <alignment horizontal="left"/>
      <protection hidden="1"/>
    </xf>
    <xf numFmtId="0" fontId="2" fillId="0" borderId="4" xfId="0" applyFont="1" applyBorder="1" applyAlignment="1" applyProtection="1">
      <alignment horizontal="left"/>
      <protection hidden="1"/>
    </xf>
    <xf numFmtId="43" fontId="2" fillId="0" borderId="5" xfId="1" applyFont="1" applyBorder="1" applyProtection="1">
      <protection hidden="1"/>
    </xf>
    <xf numFmtId="43" fontId="2" fillId="2" borderId="1" xfId="1" applyFont="1" applyFill="1" applyBorder="1" applyProtection="1">
      <protection hidden="1"/>
    </xf>
    <xf numFmtId="43" fontId="2" fillId="0" borderId="1" xfId="1" applyFont="1" applyBorder="1" applyProtection="1">
      <protection hidden="1"/>
    </xf>
    <xf numFmtId="43" fontId="2" fillId="0" borderId="6" xfId="1" applyFont="1" applyBorder="1" applyProtection="1">
      <protection hidden="1"/>
    </xf>
    <xf numFmtId="0" fontId="2" fillId="0" borderId="4" xfId="0" applyFont="1" applyBorder="1" applyProtection="1">
      <protection hidden="1"/>
    </xf>
    <xf numFmtId="0" fontId="2" fillId="0" borderId="7" xfId="0" applyFont="1" applyBorder="1" applyAlignment="1" applyProtection="1">
      <alignment horizontal="left"/>
      <protection hidden="1"/>
    </xf>
    <xf numFmtId="43" fontId="2" fillId="0" borderId="11" xfId="1" applyFont="1" applyBorder="1" applyProtection="1">
      <protection hidden="1"/>
    </xf>
    <xf numFmtId="43" fontId="2" fillId="0" borderId="8" xfId="1" applyFont="1" applyBorder="1" applyProtection="1">
      <protection hidden="1"/>
    </xf>
    <xf numFmtId="43" fontId="2" fillId="2" borderId="9" xfId="1" applyFont="1" applyFill="1" applyBorder="1" applyProtection="1">
      <protection hidden="1"/>
    </xf>
    <xf numFmtId="0" fontId="2" fillId="0" borderId="15" xfId="0" applyFont="1" applyBorder="1" applyAlignment="1" applyProtection="1">
      <alignment horizontal="left"/>
      <protection hidden="1"/>
    </xf>
    <xf numFmtId="0" fontId="2" fillId="0" borderId="15" xfId="0" applyFont="1" applyBorder="1" applyProtection="1">
      <protection hidden="1"/>
    </xf>
    <xf numFmtId="43" fontId="2" fillId="0" borderId="1" xfId="1" applyFont="1" applyFill="1" applyBorder="1" applyProtection="1">
      <protection hidden="1"/>
    </xf>
    <xf numFmtId="0" fontId="2" fillId="0" borderId="17" xfId="0" applyFont="1" applyBorder="1" applyAlignment="1" applyProtection="1">
      <alignment horizontal="left"/>
      <protection hidden="1"/>
    </xf>
    <xf numFmtId="0" fontId="2" fillId="0" borderId="18" xfId="0" applyFont="1" applyBorder="1" applyAlignment="1" applyProtection="1">
      <alignment horizontal="left"/>
      <protection hidden="1"/>
    </xf>
    <xf numFmtId="0" fontId="2" fillId="0" borderId="18" xfId="0" applyFont="1" applyBorder="1" applyProtection="1">
      <protection hidden="1"/>
    </xf>
    <xf numFmtId="0" fontId="2" fillId="0" borderId="19" xfId="0" applyFont="1" applyBorder="1" applyAlignment="1" applyProtection="1">
      <alignment horizontal="left"/>
      <protection hidden="1"/>
    </xf>
    <xf numFmtId="0" fontId="2" fillId="0" borderId="23" xfId="0" applyFont="1" applyBorder="1" applyProtection="1">
      <protection hidden="1"/>
    </xf>
    <xf numFmtId="43" fontId="2" fillId="0" borderId="20" xfId="1" applyFont="1" applyBorder="1" applyProtection="1">
      <protection hidden="1"/>
    </xf>
    <xf numFmtId="43" fontId="2" fillId="0" borderId="24" xfId="1" applyFont="1" applyBorder="1" applyProtection="1">
      <protection hidden="1"/>
    </xf>
    <xf numFmtId="0" fontId="2" fillId="0" borderId="25" xfId="0" applyFont="1" applyBorder="1" applyProtection="1">
      <protection hidden="1"/>
    </xf>
    <xf numFmtId="43" fontId="2" fillId="2" borderId="26" xfId="1" applyFont="1" applyFill="1" applyBorder="1" applyProtection="1">
      <protection hidden="1"/>
    </xf>
    <xf numFmtId="43" fontId="2" fillId="0" borderId="20" xfId="1" applyFont="1" applyBorder="1" applyAlignment="1" applyProtection="1">
      <alignment horizontal="left"/>
      <protection hidden="1"/>
    </xf>
    <xf numFmtId="43" fontId="2" fillId="0" borderId="1" xfId="1" applyFont="1" applyBorder="1" applyAlignment="1" applyProtection="1">
      <alignment horizontal="left"/>
      <protection hidden="1"/>
    </xf>
    <xf numFmtId="43" fontId="2" fillId="0" borderId="1" xfId="1" applyFont="1" applyBorder="1" applyAlignment="1" applyProtection="1">
      <protection hidden="1"/>
    </xf>
    <xf numFmtId="43" fontId="2" fillId="0" borderId="8" xfId="1" applyFont="1" applyBorder="1" applyAlignment="1" applyProtection="1">
      <alignment horizontal="left"/>
      <protection hidden="1"/>
    </xf>
    <xf numFmtId="43" fontId="2" fillId="0" borderId="5" xfId="1" applyFont="1" applyBorder="1" applyAlignment="1" applyProtection="1">
      <protection hidden="1"/>
    </xf>
    <xf numFmtId="43" fontId="2" fillId="0" borderId="6" xfId="1" applyFont="1" applyBorder="1" applyAlignment="1" applyProtection="1">
      <protection hidden="1"/>
    </xf>
    <xf numFmtId="43" fontId="2" fillId="0" borderId="5" xfId="1" applyFont="1" applyFill="1" applyBorder="1" applyProtection="1">
      <protection hidden="1"/>
    </xf>
    <xf numFmtId="43" fontId="2" fillId="0" borderId="1" xfId="1" applyFont="1" applyFill="1" applyBorder="1" applyAlignment="1" applyProtection="1">
      <alignment horizontal="left"/>
      <protection hidden="1"/>
    </xf>
    <xf numFmtId="43" fontId="2" fillId="0" borderId="6" xfId="1" applyFont="1" applyFill="1" applyBorder="1" applyProtection="1">
      <protection hidden="1"/>
    </xf>
    <xf numFmtId="0" fontId="4" fillId="0" borderId="0" xfId="0" applyFont="1" applyProtection="1">
      <protection locked="0"/>
    </xf>
    <xf numFmtId="0" fontId="5" fillId="0" borderId="0" xfId="0" applyFont="1" applyProtection="1">
      <protection locked="0"/>
    </xf>
    <xf numFmtId="0" fontId="4" fillId="0" borderId="0" xfId="0" applyFont="1" applyAlignment="1" applyProtection="1">
      <alignment horizontal="center"/>
      <protection locked="0"/>
    </xf>
    <xf numFmtId="0" fontId="5" fillId="0" borderId="0" xfId="0" applyFont="1" applyAlignment="1" applyProtection="1">
      <alignment horizontal="left"/>
      <protection locked="0"/>
    </xf>
    <xf numFmtId="0" fontId="7" fillId="0" borderId="0" xfId="0" applyFont="1" applyAlignment="1" applyProtection="1">
      <alignment horizontal="left"/>
      <protection locked="0"/>
    </xf>
    <xf numFmtId="0" fontId="4" fillId="0" borderId="0" xfId="0" applyFont="1" applyAlignment="1" applyProtection="1">
      <alignment horizontal="left"/>
      <protection locked="0"/>
    </xf>
    <xf numFmtId="0" fontId="7" fillId="0" borderId="0" xfId="0" applyFont="1" applyAlignment="1" applyProtection="1">
      <alignment vertical="top" wrapText="1"/>
      <protection locked="0"/>
    </xf>
    <xf numFmtId="0" fontId="7" fillId="0" borderId="0" xfId="0" applyFont="1" applyAlignment="1" applyProtection="1">
      <alignment horizontal="right" wrapText="1"/>
      <protection locked="0"/>
    </xf>
    <xf numFmtId="0" fontId="7" fillId="0" borderId="0" xfId="0" applyFont="1" applyAlignment="1" applyProtection="1">
      <alignment horizontal="right"/>
      <protection locked="0"/>
    </xf>
    <xf numFmtId="0" fontId="7" fillId="0" borderId="0" xfId="0" applyFont="1" applyProtection="1">
      <protection locked="0"/>
    </xf>
    <xf numFmtId="0" fontId="8" fillId="0" borderId="0" xfId="0" applyFont="1" applyProtection="1">
      <protection locked="0"/>
    </xf>
    <xf numFmtId="0" fontId="7" fillId="0" borderId="12" xfId="0" applyFont="1" applyBorder="1" applyAlignment="1" applyProtection="1">
      <alignment horizontal="left"/>
      <protection locked="0"/>
    </xf>
    <xf numFmtId="0" fontId="6" fillId="0" borderId="1" xfId="0" applyFont="1" applyBorder="1" applyAlignment="1" applyProtection="1">
      <alignment horizontal="center"/>
      <protection locked="0"/>
    </xf>
    <xf numFmtId="0" fontId="6" fillId="0" borderId="1" xfId="0" applyFont="1" applyBorder="1" applyAlignment="1" applyProtection="1">
      <alignment horizontal="center" wrapText="1"/>
      <protection locked="0"/>
    </xf>
    <xf numFmtId="0" fontId="8" fillId="0" borderId="0" xfId="0" applyFont="1" applyAlignment="1" applyProtection="1">
      <alignment horizontal="center"/>
      <protection locked="0"/>
    </xf>
    <xf numFmtId="14" fontId="7" fillId="0" borderId="1" xfId="0" applyNumberFormat="1" applyFont="1" applyBorder="1" applyAlignment="1" applyProtection="1">
      <alignment horizontal="center"/>
      <protection locked="0"/>
    </xf>
    <xf numFmtId="0" fontId="7" fillId="0" borderId="1" xfId="0" applyFont="1" applyBorder="1" applyProtection="1">
      <protection locked="0"/>
    </xf>
    <xf numFmtId="0" fontId="7" fillId="0" borderId="1" xfId="0" applyFont="1" applyBorder="1" applyAlignment="1" applyProtection="1">
      <alignment horizontal="center"/>
      <protection locked="0"/>
    </xf>
    <xf numFmtId="0" fontId="6" fillId="0" borderId="0" xfId="0" applyFont="1" applyProtection="1">
      <protection locked="0"/>
    </xf>
    <xf numFmtId="43" fontId="6" fillId="0" borderId="0" xfId="0" applyNumberFormat="1" applyFont="1" applyAlignment="1" applyProtection="1">
      <alignment horizontal="center"/>
      <protection locked="0"/>
    </xf>
    <xf numFmtId="0" fontId="6" fillId="0" borderId="14" xfId="0" applyFont="1" applyBorder="1" applyAlignment="1" applyProtection="1">
      <alignment wrapText="1"/>
      <protection locked="0"/>
    </xf>
    <xf numFmtId="0" fontId="6" fillId="0" borderId="0" xfId="0" applyFont="1" applyAlignment="1" applyProtection="1">
      <alignment horizontal="center"/>
      <protection locked="0"/>
    </xf>
    <xf numFmtId="44" fontId="6" fillId="0" borderId="0" xfId="2" applyFont="1" applyProtection="1">
      <protection locked="0"/>
    </xf>
    <xf numFmtId="0" fontId="4" fillId="0" borderId="0" xfId="0" applyFont="1" applyAlignment="1" applyProtection="1">
      <alignment horizontal="left" vertical="center" wrapText="1" readingOrder="1"/>
      <protection locked="0"/>
    </xf>
    <xf numFmtId="0" fontId="4" fillId="0" borderId="0" xfId="0" applyFont="1" applyAlignment="1" applyProtection="1">
      <alignment horizontal="left" vertical="center" wrapText="1"/>
      <protection locked="0"/>
    </xf>
    <xf numFmtId="0" fontId="4" fillId="0" borderId="0" xfId="0" applyFont="1" applyAlignment="1" applyProtection="1">
      <alignment vertical="top"/>
      <protection locked="0"/>
    </xf>
    <xf numFmtId="0" fontId="10" fillId="0" borderId="0" xfId="0" applyFont="1" applyAlignment="1" applyProtection="1">
      <alignment vertical="top"/>
      <protection locked="0"/>
    </xf>
    <xf numFmtId="0" fontId="4" fillId="0" borderId="0" xfId="0" applyFont="1" applyAlignment="1" applyProtection="1">
      <alignment horizontal="centerContinuous" vertical="top" wrapText="1"/>
      <protection locked="0"/>
    </xf>
    <xf numFmtId="0" fontId="7" fillId="0" borderId="13" xfId="0" applyFont="1" applyBorder="1" applyAlignment="1" applyProtection="1">
      <alignment horizontal="left"/>
      <protection locked="0"/>
    </xf>
    <xf numFmtId="0" fontId="11" fillId="0" borderId="0" xfId="0" applyFont="1" applyAlignment="1" applyProtection="1">
      <alignment horizontal="left" vertical="top" wrapText="1"/>
      <protection locked="0"/>
    </xf>
    <xf numFmtId="43" fontId="7" fillId="0" borderId="1" xfId="1" applyFont="1" applyBorder="1" applyProtection="1">
      <protection hidden="1"/>
    </xf>
    <xf numFmtId="0" fontId="6" fillId="0" borderId="1" xfId="0" applyFont="1" applyBorder="1" applyAlignment="1" applyProtection="1">
      <alignment horizontal="center"/>
      <protection hidden="1"/>
    </xf>
    <xf numFmtId="0" fontId="4" fillId="0" borderId="0" xfId="0" applyFont="1" applyAlignment="1" applyProtection="1">
      <alignment horizontal="center" vertical="top"/>
      <protection locked="0"/>
    </xf>
    <xf numFmtId="0" fontId="7" fillId="0" borderId="0" xfId="0" applyFont="1" applyAlignment="1" applyProtection="1">
      <alignment horizontal="center"/>
      <protection locked="0"/>
    </xf>
    <xf numFmtId="0" fontId="4" fillId="0" borderId="12" xfId="0" applyFont="1" applyBorder="1" applyProtection="1">
      <protection locked="0"/>
    </xf>
    <xf numFmtId="0" fontId="4" fillId="0" borderId="13" xfId="0" applyFont="1" applyBorder="1" applyProtection="1">
      <protection locked="0"/>
    </xf>
    <xf numFmtId="0" fontId="6" fillId="0" borderId="1" xfId="0" applyFont="1" applyBorder="1" applyAlignment="1" applyProtection="1">
      <alignment horizontal="center"/>
      <protection locked="0" hidden="1"/>
    </xf>
    <xf numFmtId="0" fontId="6" fillId="0" borderId="1" xfId="0" applyFont="1" applyBorder="1" applyAlignment="1" applyProtection="1">
      <alignment horizontal="center" wrapText="1"/>
      <protection locked="0" hidden="1"/>
    </xf>
    <xf numFmtId="0" fontId="7" fillId="0" borderId="1" xfId="0" applyFont="1" applyBorder="1" applyProtection="1">
      <protection locked="0" hidden="1"/>
    </xf>
    <xf numFmtId="164" fontId="6" fillId="0" borderId="0" xfId="2" applyNumberFormat="1" applyFont="1" applyAlignment="1" applyProtection="1">
      <protection locked="0" hidden="1"/>
    </xf>
    <xf numFmtId="0" fontId="6" fillId="0" borderId="1" xfId="0" applyFont="1" applyBorder="1" applyAlignment="1">
      <alignment horizontal="center"/>
    </xf>
    <xf numFmtId="0" fontId="7" fillId="0" borderId="1" xfId="0" applyFont="1" applyBorder="1"/>
    <xf numFmtId="0" fontId="6" fillId="0" borderId="1" xfId="0" applyFont="1" applyBorder="1" applyAlignment="1">
      <alignment horizontal="center" wrapText="1"/>
    </xf>
    <xf numFmtId="43" fontId="7" fillId="0" borderId="1" xfId="1" applyFont="1" applyBorder="1" applyAlignment="1" applyProtection="1"/>
    <xf numFmtId="0" fontId="4" fillId="0" borderId="0" xfId="0" applyFont="1" applyAlignment="1" applyProtection="1">
      <alignment horizontal="center" vertical="top"/>
      <protection locked="0"/>
    </xf>
    <xf numFmtId="0" fontId="7" fillId="0" borderId="12" xfId="0" applyFont="1" applyBorder="1" applyAlignment="1" applyProtection="1">
      <alignment horizontal="left"/>
      <protection locked="0"/>
    </xf>
    <xf numFmtId="0" fontId="5" fillId="0" borderId="0" xfId="0" applyFont="1" applyAlignment="1" applyProtection="1">
      <alignment horizontal="center"/>
      <protection locked="0"/>
    </xf>
    <xf numFmtId="0" fontId="12" fillId="0" borderId="0" xfId="0" applyFont="1" applyAlignment="1" applyProtection="1">
      <alignment horizontal="center"/>
      <protection locked="0"/>
    </xf>
    <xf numFmtId="0" fontId="11" fillId="0" borderId="0" xfId="0" applyFont="1" applyAlignment="1" applyProtection="1">
      <alignment horizontal="left"/>
      <protection locked="0"/>
    </xf>
    <xf numFmtId="0" fontId="11" fillId="0" borderId="0" xfId="0" applyFont="1" applyAlignment="1" applyProtection="1">
      <alignment horizontal="left" vertical="top" wrapText="1"/>
      <protection locked="0"/>
    </xf>
    <xf numFmtId="0" fontId="7" fillId="0" borderId="0" xfId="0" applyFont="1" applyAlignment="1" applyProtection="1">
      <alignment horizontal="left" vertical="center" wrapText="1"/>
      <protection locked="0"/>
    </xf>
    <xf numFmtId="0" fontId="7" fillId="0" borderId="13" xfId="0" applyFont="1" applyBorder="1" applyAlignment="1" applyProtection="1">
      <alignment horizontal="center"/>
      <protection locked="0"/>
    </xf>
    <xf numFmtId="0" fontId="9" fillId="0" borderId="0" xfId="0" applyFont="1" applyAlignment="1" applyProtection="1">
      <alignment horizontal="left" vertical="center"/>
      <protection locked="0"/>
    </xf>
    <xf numFmtId="0" fontId="7" fillId="0" borderId="0" xfId="0" applyFont="1" applyAlignment="1" applyProtection="1">
      <alignment horizontal="left" vertical="center" wrapText="1" readingOrder="1"/>
      <protection locked="0"/>
    </xf>
    <xf numFmtId="0" fontId="6" fillId="0" borderId="29" xfId="0" applyFont="1" applyBorder="1" applyAlignment="1" applyProtection="1">
      <alignment horizontal="center"/>
      <protection locked="0"/>
    </xf>
    <xf numFmtId="0" fontId="6" fillId="0" borderId="1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9" xfId="0" applyFont="1" applyBorder="1" applyProtection="1">
      <protection locked="0"/>
    </xf>
    <xf numFmtId="0" fontId="7" fillId="0" borderId="13" xfId="0" applyFont="1" applyBorder="1" applyProtection="1">
      <protection locked="0"/>
    </xf>
    <xf numFmtId="0" fontId="7" fillId="0" borderId="5" xfId="0" applyFont="1" applyBorder="1" applyProtection="1">
      <protection locked="0"/>
    </xf>
    <xf numFmtId="0" fontId="4" fillId="0" borderId="12" xfId="0" applyFont="1" applyBorder="1" applyProtection="1">
      <protection locked="0"/>
    </xf>
    <xf numFmtId="0" fontId="2" fillId="0" borderId="22" xfId="0" applyFont="1" applyBorder="1" applyAlignment="1">
      <alignment horizontal="left"/>
    </xf>
    <xf numFmtId="0" fontId="2" fillId="0" borderId="1" xfId="0" applyFont="1" applyBorder="1" applyAlignment="1">
      <alignment horizontal="left"/>
    </xf>
    <xf numFmtId="0" fontId="2" fillId="0" borderId="6" xfId="0" applyFont="1" applyBorder="1" applyAlignment="1">
      <alignment horizontal="left"/>
    </xf>
    <xf numFmtId="0" fontId="2" fillId="0" borderId="21" xfId="0" applyFont="1" applyBorder="1" applyAlignment="1">
      <alignment horizontal="left"/>
    </xf>
    <xf numFmtId="0" fontId="2" fillId="0" borderId="20" xfId="0" applyFont="1" applyBorder="1" applyAlignment="1">
      <alignment horizontal="left"/>
    </xf>
    <xf numFmtId="0" fontId="2" fillId="0" borderId="24" xfId="0" applyFont="1" applyBorder="1" applyAlignment="1">
      <alignment horizontal="left"/>
    </xf>
    <xf numFmtId="0" fontId="2" fillId="0" borderId="19" xfId="0" applyFont="1" applyBorder="1" applyAlignment="1">
      <alignment horizontal="left"/>
    </xf>
    <xf numFmtId="0" fontId="2" fillId="0" borderId="16" xfId="0" applyFont="1" applyBorder="1" applyAlignment="1">
      <alignment horizontal="left"/>
    </xf>
    <xf numFmtId="0" fontId="2" fillId="0" borderId="28" xfId="0" applyFont="1" applyBorder="1" applyAlignment="1">
      <alignment horizontal="left"/>
    </xf>
    <xf numFmtId="0" fontId="2" fillId="0" borderId="18" xfId="0" applyFont="1" applyBorder="1" applyAlignment="1">
      <alignment horizontal="left"/>
    </xf>
    <xf numFmtId="0" fontId="2" fillId="0" borderId="13" xfId="0" applyFont="1" applyBorder="1" applyAlignment="1">
      <alignment horizontal="left"/>
    </xf>
    <xf numFmtId="0" fontId="2" fillId="0" borderId="27" xfId="0" applyFont="1" applyBorder="1" applyAlignment="1">
      <alignment horizontal="left"/>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P$12" lockText="1" noThreeD="1"/>
</file>

<file path=xl/ctrlProps/ctrlProp10.xml><?xml version="1.0" encoding="utf-8"?>
<formControlPr xmlns="http://schemas.microsoft.com/office/spreadsheetml/2009/9/main" objectType="CheckBox" fmlaLink="$P$21" lockText="1" noThreeD="1"/>
</file>

<file path=xl/ctrlProps/ctrlProp11.xml><?xml version="1.0" encoding="utf-8"?>
<formControlPr xmlns="http://schemas.microsoft.com/office/spreadsheetml/2009/9/main" objectType="CheckBox" fmlaLink="$P$22" lockText="1" noThreeD="1"/>
</file>

<file path=xl/ctrlProps/ctrlProp12.xml><?xml version="1.0" encoding="utf-8"?>
<formControlPr xmlns="http://schemas.microsoft.com/office/spreadsheetml/2009/9/main" objectType="CheckBox" fmlaLink="$P$23" lockText="1" noThreeD="1"/>
</file>

<file path=xl/ctrlProps/ctrlProp13.xml><?xml version="1.0" encoding="utf-8"?>
<formControlPr xmlns="http://schemas.microsoft.com/office/spreadsheetml/2009/9/main" objectType="CheckBox" fmlaLink="$P$24" lockText="1" noThreeD="1"/>
</file>

<file path=xl/ctrlProps/ctrlProp14.xml><?xml version="1.0" encoding="utf-8"?>
<formControlPr xmlns="http://schemas.microsoft.com/office/spreadsheetml/2009/9/main" objectType="CheckBox" fmlaLink="$P$25" lockText="1" noThreeD="1"/>
</file>

<file path=xl/ctrlProps/ctrlProp15.xml><?xml version="1.0" encoding="utf-8"?>
<formControlPr xmlns="http://schemas.microsoft.com/office/spreadsheetml/2009/9/main" objectType="CheckBox" fmlaLink="$P$26" lockText="1" noThreeD="1"/>
</file>

<file path=xl/ctrlProps/ctrlProp16.xml><?xml version="1.0" encoding="utf-8"?>
<formControlPr xmlns="http://schemas.microsoft.com/office/spreadsheetml/2009/9/main" objectType="CheckBox" fmlaLink="$P$27" lockText="1" noThreeD="1"/>
</file>

<file path=xl/ctrlProps/ctrlProp17.xml><?xml version="1.0" encoding="utf-8"?>
<formControlPr xmlns="http://schemas.microsoft.com/office/spreadsheetml/2009/9/main" objectType="CheckBox" fmlaLink="$P$28" lockText="1" noThreeD="1"/>
</file>

<file path=xl/ctrlProps/ctrlProp18.xml><?xml version="1.0" encoding="utf-8"?>
<formControlPr xmlns="http://schemas.microsoft.com/office/spreadsheetml/2009/9/main" objectType="CheckBox" fmlaLink="$P$29" lockText="1" noThreeD="1"/>
</file>

<file path=xl/ctrlProps/ctrlProp19.xml><?xml version="1.0" encoding="utf-8"?>
<formControlPr xmlns="http://schemas.microsoft.com/office/spreadsheetml/2009/9/main" objectType="CheckBox" fmlaLink="$P$30" lockText="1" noThreeD="1"/>
</file>

<file path=xl/ctrlProps/ctrlProp2.xml><?xml version="1.0" encoding="utf-8"?>
<formControlPr xmlns="http://schemas.microsoft.com/office/spreadsheetml/2009/9/main" objectType="CheckBox" fmlaLink="$P$13" lockText="1" noThreeD="1"/>
</file>

<file path=xl/ctrlProps/ctrlProp20.xml><?xml version="1.0" encoding="utf-8"?>
<formControlPr xmlns="http://schemas.microsoft.com/office/spreadsheetml/2009/9/main" objectType="CheckBox" fmlaLink="$P$3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5" lockText="1" noThreeD="1"/>
</file>

<file path=xl/ctrlProps/ctrlProp5.xml><?xml version="1.0" encoding="utf-8"?>
<formControlPr xmlns="http://schemas.microsoft.com/office/spreadsheetml/2009/9/main" objectType="CheckBox" fmlaLink="$P$16" lockText="1" noThreeD="1"/>
</file>

<file path=xl/ctrlProps/ctrlProp6.xml><?xml version="1.0" encoding="utf-8"?>
<formControlPr xmlns="http://schemas.microsoft.com/office/spreadsheetml/2009/9/main" objectType="CheckBox" fmlaLink="$P$17" lockText="1" noThreeD="1"/>
</file>

<file path=xl/ctrlProps/ctrlProp7.xml><?xml version="1.0" encoding="utf-8"?>
<formControlPr xmlns="http://schemas.microsoft.com/office/spreadsheetml/2009/9/main" objectType="CheckBox" fmlaLink="$P$18" lockText="1" noThreeD="1"/>
</file>

<file path=xl/ctrlProps/ctrlProp8.xml><?xml version="1.0" encoding="utf-8"?>
<formControlPr xmlns="http://schemas.microsoft.com/office/spreadsheetml/2009/9/main" objectType="CheckBox" fmlaLink="$P$19" lockText="1" noThreeD="1"/>
</file>

<file path=xl/ctrlProps/ctrlProp9.xml><?xml version="1.0" encoding="utf-8"?>
<formControlPr xmlns="http://schemas.microsoft.com/office/spreadsheetml/2009/9/main" objectType="CheckBox" fmlaLink="$P$20"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5</xdr:col>
      <xdr:colOff>76199</xdr:colOff>
      <xdr:row>0</xdr:row>
      <xdr:rowOff>0</xdr:rowOff>
    </xdr:from>
    <xdr:to>
      <xdr:col>7</xdr:col>
      <xdr:colOff>409575</xdr:colOff>
      <xdr:row>5</xdr:row>
      <xdr:rowOff>219847</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28699" y="0"/>
          <a:ext cx="4905376" cy="138189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14</xdr:col>
          <xdr:colOff>381000</xdr:colOff>
          <xdr:row>11</xdr:row>
          <xdr:rowOff>38100</xdr:rowOff>
        </xdr:from>
        <xdr:to>
          <xdr:col>14</xdr:col>
          <xdr:colOff>601980</xdr:colOff>
          <xdr:row>12</xdr:row>
          <xdr:rowOff>38100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388620</xdr:colOff>
          <xdr:row>12</xdr:row>
          <xdr:rowOff>38100</xdr:rowOff>
        </xdr:from>
        <xdr:to>
          <xdr:col>14</xdr:col>
          <xdr:colOff>601980</xdr:colOff>
          <xdr:row>13</xdr:row>
          <xdr:rowOff>38100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388620</xdr:colOff>
          <xdr:row>13</xdr:row>
          <xdr:rowOff>45720</xdr:rowOff>
        </xdr:from>
        <xdr:to>
          <xdr:col>14</xdr:col>
          <xdr:colOff>601980</xdr:colOff>
          <xdr:row>14</xdr:row>
          <xdr:rowOff>45720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388620</xdr:colOff>
          <xdr:row>14</xdr:row>
          <xdr:rowOff>30480</xdr:rowOff>
        </xdr:from>
        <xdr:to>
          <xdr:col>14</xdr:col>
          <xdr:colOff>601980</xdr:colOff>
          <xdr:row>15</xdr:row>
          <xdr:rowOff>30480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388620</xdr:colOff>
          <xdr:row>15</xdr:row>
          <xdr:rowOff>30480</xdr:rowOff>
        </xdr:from>
        <xdr:to>
          <xdr:col>14</xdr:col>
          <xdr:colOff>601980</xdr:colOff>
          <xdr:row>16</xdr:row>
          <xdr:rowOff>30480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388620</xdr:colOff>
          <xdr:row>16</xdr:row>
          <xdr:rowOff>30480</xdr:rowOff>
        </xdr:from>
        <xdr:to>
          <xdr:col>14</xdr:col>
          <xdr:colOff>601980</xdr:colOff>
          <xdr:row>17</xdr:row>
          <xdr:rowOff>30480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388620</xdr:colOff>
          <xdr:row>17</xdr:row>
          <xdr:rowOff>38100</xdr:rowOff>
        </xdr:from>
        <xdr:to>
          <xdr:col>14</xdr:col>
          <xdr:colOff>601980</xdr:colOff>
          <xdr:row>18</xdr:row>
          <xdr:rowOff>38100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18</xdr:row>
          <xdr:rowOff>45720</xdr:rowOff>
        </xdr:from>
        <xdr:to>
          <xdr:col>14</xdr:col>
          <xdr:colOff>594360</xdr:colOff>
          <xdr:row>19</xdr:row>
          <xdr:rowOff>45720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381000</xdr:colOff>
          <xdr:row>19</xdr:row>
          <xdr:rowOff>45720</xdr:rowOff>
        </xdr:from>
        <xdr:to>
          <xdr:col>14</xdr:col>
          <xdr:colOff>594360</xdr:colOff>
          <xdr:row>20</xdr:row>
          <xdr:rowOff>45720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373380</xdr:colOff>
          <xdr:row>20</xdr:row>
          <xdr:rowOff>38100</xdr:rowOff>
        </xdr:from>
        <xdr:to>
          <xdr:col>14</xdr:col>
          <xdr:colOff>579120</xdr:colOff>
          <xdr:row>21</xdr:row>
          <xdr:rowOff>38100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373380</xdr:colOff>
          <xdr:row>21</xdr:row>
          <xdr:rowOff>45720</xdr:rowOff>
        </xdr:from>
        <xdr:to>
          <xdr:col>14</xdr:col>
          <xdr:colOff>579120</xdr:colOff>
          <xdr:row>22</xdr:row>
          <xdr:rowOff>45720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365760</xdr:colOff>
          <xdr:row>22</xdr:row>
          <xdr:rowOff>45720</xdr:rowOff>
        </xdr:from>
        <xdr:to>
          <xdr:col>14</xdr:col>
          <xdr:colOff>571500</xdr:colOff>
          <xdr:row>23</xdr:row>
          <xdr:rowOff>45720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365760</xdr:colOff>
          <xdr:row>23</xdr:row>
          <xdr:rowOff>45720</xdr:rowOff>
        </xdr:from>
        <xdr:to>
          <xdr:col>14</xdr:col>
          <xdr:colOff>571500</xdr:colOff>
          <xdr:row>24</xdr:row>
          <xdr:rowOff>45720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365760</xdr:colOff>
          <xdr:row>24</xdr:row>
          <xdr:rowOff>38100</xdr:rowOff>
        </xdr:from>
        <xdr:to>
          <xdr:col>14</xdr:col>
          <xdr:colOff>571500</xdr:colOff>
          <xdr:row>25</xdr:row>
          <xdr:rowOff>38100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365760</xdr:colOff>
          <xdr:row>25</xdr:row>
          <xdr:rowOff>30480</xdr:rowOff>
        </xdr:from>
        <xdr:to>
          <xdr:col>14</xdr:col>
          <xdr:colOff>571500</xdr:colOff>
          <xdr:row>26</xdr:row>
          <xdr:rowOff>30480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365760</xdr:colOff>
          <xdr:row>26</xdr:row>
          <xdr:rowOff>68580</xdr:rowOff>
        </xdr:from>
        <xdr:to>
          <xdr:col>14</xdr:col>
          <xdr:colOff>571500</xdr:colOff>
          <xdr:row>27</xdr:row>
          <xdr:rowOff>68580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365760</xdr:colOff>
          <xdr:row>27</xdr:row>
          <xdr:rowOff>38100</xdr:rowOff>
        </xdr:from>
        <xdr:to>
          <xdr:col>14</xdr:col>
          <xdr:colOff>571500</xdr:colOff>
          <xdr:row>28</xdr:row>
          <xdr:rowOff>38100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373380</xdr:colOff>
          <xdr:row>28</xdr:row>
          <xdr:rowOff>45720</xdr:rowOff>
        </xdr:from>
        <xdr:to>
          <xdr:col>14</xdr:col>
          <xdr:colOff>579120</xdr:colOff>
          <xdr:row>29</xdr:row>
          <xdr:rowOff>45720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373380</xdr:colOff>
          <xdr:row>29</xdr:row>
          <xdr:rowOff>45720</xdr:rowOff>
        </xdr:from>
        <xdr:to>
          <xdr:col>14</xdr:col>
          <xdr:colOff>579120</xdr:colOff>
          <xdr:row>30</xdr:row>
          <xdr:rowOff>45720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373380</xdr:colOff>
          <xdr:row>30</xdr:row>
          <xdr:rowOff>38100</xdr:rowOff>
        </xdr:from>
        <xdr:to>
          <xdr:col>14</xdr:col>
          <xdr:colOff>579120</xdr:colOff>
          <xdr:row>31</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39"/>
  <sheetViews>
    <sheetView tabSelected="1" zoomScaleNormal="100" zoomScalePageLayoutView="80" workbookViewId="0">
      <selection activeCell="H14" sqref="H14"/>
    </sheetView>
  </sheetViews>
  <sheetFormatPr defaultColWidth="9.109375" defaultRowHeight="13.2" x14ac:dyDescent="0.25"/>
  <cols>
    <col min="1" max="5" width="2.6640625" style="40" customWidth="1"/>
    <col min="6" max="6" width="19.5546875" style="40" customWidth="1"/>
    <col min="7" max="7" width="45.6640625" style="40" customWidth="1"/>
    <col min="8" max="8" width="31.33203125" style="40" customWidth="1"/>
    <col min="9" max="9" width="15.44140625" style="40" customWidth="1"/>
    <col min="10" max="10" width="3.5546875" style="40" customWidth="1"/>
    <col min="11" max="11" width="14.33203125" style="40" customWidth="1"/>
    <col min="12" max="12" width="31.109375" style="40" hidden="1" customWidth="1"/>
    <col min="13" max="13" width="16.88671875" style="40" customWidth="1"/>
    <col min="14" max="15" width="14.33203125" style="40" customWidth="1"/>
    <col min="16" max="16" width="9.109375" style="40" hidden="1" customWidth="1"/>
    <col min="17" max="17" width="24.33203125" style="40" customWidth="1"/>
    <col min="18" max="19" width="2.6640625" style="40" customWidth="1"/>
    <col min="20" max="20" width="18.88671875" style="40" bestFit="1" customWidth="1"/>
    <col min="21" max="22" width="15.5546875" style="40" customWidth="1"/>
    <col min="23" max="16384" width="9.109375" style="40"/>
  </cols>
  <sheetData>
    <row r="1" spans="6:18" ht="24" x14ac:dyDescent="0.35">
      <c r="F1" s="41"/>
      <c r="G1" s="41"/>
      <c r="H1" s="58"/>
      <c r="I1" s="58"/>
      <c r="J1" s="58"/>
      <c r="K1" s="86" t="s">
        <v>64</v>
      </c>
      <c r="L1" s="86"/>
      <c r="M1" s="86"/>
      <c r="N1" s="86"/>
      <c r="O1" s="86"/>
      <c r="P1" s="86"/>
      <c r="Q1" s="86"/>
      <c r="R1" s="42"/>
    </row>
    <row r="2" spans="6:18" ht="17.25" customHeight="1" x14ac:dyDescent="0.35">
      <c r="F2" s="43"/>
      <c r="G2" s="43"/>
      <c r="K2" s="88" t="s">
        <v>0</v>
      </c>
      <c r="L2" s="88"/>
      <c r="M2" s="88"/>
      <c r="N2" s="88"/>
      <c r="O2" s="88"/>
      <c r="P2" s="88"/>
      <c r="Q2" s="88"/>
      <c r="R2" s="46"/>
    </row>
    <row r="3" spans="6:18" ht="16.5" customHeight="1" x14ac:dyDescent="0.25">
      <c r="H3" s="69"/>
      <c r="I3" s="69"/>
      <c r="J3" s="69"/>
      <c r="K3" s="89" t="s">
        <v>34</v>
      </c>
      <c r="L3" s="89"/>
      <c r="M3" s="89"/>
      <c r="N3" s="89"/>
      <c r="O3" s="89"/>
      <c r="P3" s="89"/>
      <c r="Q3" s="89"/>
      <c r="R3" s="46"/>
    </row>
    <row r="4" spans="6:18" ht="16.5" customHeight="1" x14ac:dyDescent="0.25">
      <c r="H4" s="69"/>
      <c r="I4" s="69"/>
      <c r="J4" s="69"/>
      <c r="K4" s="89"/>
      <c r="L4" s="89"/>
      <c r="M4" s="89"/>
      <c r="N4" s="89"/>
      <c r="O4" s="89"/>
      <c r="P4" s="89"/>
      <c r="Q4" s="89"/>
      <c r="R4" s="46"/>
    </row>
    <row r="5" spans="6:18" ht="15.75" customHeight="1" x14ac:dyDescent="0.25">
      <c r="F5" s="45"/>
      <c r="G5" s="42"/>
      <c r="K5" s="89"/>
      <c r="L5" s="89"/>
      <c r="M5" s="89"/>
      <c r="N5" s="89"/>
      <c r="O5" s="89"/>
      <c r="P5" s="89"/>
      <c r="Q5" s="89"/>
      <c r="R5" s="58"/>
    </row>
    <row r="6" spans="6:18" ht="48" customHeight="1" x14ac:dyDescent="0.25">
      <c r="F6" s="47" t="s">
        <v>35</v>
      </c>
      <c r="G6" s="85"/>
      <c r="H6" s="85"/>
      <c r="I6" s="44"/>
      <c r="J6" s="48" t="s">
        <v>58</v>
      </c>
      <c r="K6" s="74"/>
      <c r="L6" s="49"/>
      <c r="M6" s="85"/>
      <c r="N6" s="85"/>
      <c r="O6" s="85"/>
      <c r="P6" s="85"/>
      <c r="Q6" s="85"/>
      <c r="R6" s="50"/>
    </row>
    <row r="7" spans="6:18" ht="30" customHeight="1" x14ac:dyDescent="0.25">
      <c r="F7" s="48" t="s">
        <v>60</v>
      </c>
      <c r="G7" s="85"/>
      <c r="H7" s="85"/>
      <c r="J7" s="48" t="s">
        <v>21</v>
      </c>
      <c r="K7" s="75"/>
      <c r="L7" s="49"/>
      <c r="M7" s="85"/>
      <c r="N7" s="85"/>
      <c r="O7" s="85"/>
      <c r="P7" s="85"/>
      <c r="Q7" s="85"/>
      <c r="R7" s="50"/>
    </row>
    <row r="8" spans="6:18" ht="30" customHeight="1" x14ac:dyDescent="0.25">
      <c r="F8" s="48"/>
      <c r="G8" s="51"/>
      <c r="H8" s="51"/>
      <c r="I8" s="44"/>
      <c r="J8" s="48" t="s">
        <v>19</v>
      </c>
      <c r="K8" s="75"/>
      <c r="L8" s="49"/>
      <c r="M8" s="68"/>
      <c r="N8" s="44"/>
      <c r="O8" s="48" t="s">
        <v>20</v>
      </c>
      <c r="P8" s="49"/>
      <c r="Q8" s="68"/>
      <c r="R8" s="50"/>
    </row>
    <row r="9" spans="6:18" ht="33.75" customHeight="1" x14ac:dyDescent="0.25">
      <c r="F9" s="48" t="s">
        <v>59</v>
      </c>
      <c r="G9" s="51"/>
      <c r="H9" s="51"/>
      <c r="I9" s="44"/>
      <c r="J9" s="44"/>
      <c r="K9" s="87" t="s">
        <v>33</v>
      </c>
      <c r="L9" s="87"/>
      <c r="M9" s="87"/>
      <c r="N9" s="87"/>
      <c r="O9" s="87"/>
      <c r="P9" s="87"/>
      <c r="Q9" s="87"/>
      <c r="R9" s="50"/>
    </row>
    <row r="10" spans="6:18" ht="27" customHeight="1" x14ac:dyDescent="0.25">
      <c r="F10" s="49"/>
      <c r="G10" s="91"/>
      <c r="H10" s="91"/>
      <c r="I10" s="73"/>
      <c r="J10" s="73"/>
      <c r="K10" s="49"/>
      <c r="L10" s="49"/>
      <c r="M10" s="49"/>
      <c r="N10" s="49"/>
      <c r="O10" s="49"/>
      <c r="P10" s="49"/>
      <c r="Q10" s="49"/>
    </row>
    <row r="11" spans="6:18" ht="30" customHeight="1" x14ac:dyDescent="0.25">
      <c r="F11" s="52" t="s">
        <v>11</v>
      </c>
      <c r="G11" s="52" t="s">
        <v>12</v>
      </c>
      <c r="H11" s="52" t="s">
        <v>14</v>
      </c>
      <c r="I11" s="94" t="s">
        <v>13</v>
      </c>
      <c r="J11" s="95"/>
      <c r="K11" s="96"/>
      <c r="L11" s="80" t="s">
        <v>38</v>
      </c>
      <c r="M11" s="82" t="s">
        <v>68</v>
      </c>
      <c r="N11" s="76" t="s">
        <v>37</v>
      </c>
      <c r="O11" s="53" t="s">
        <v>10</v>
      </c>
      <c r="P11" s="77" t="s">
        <v>39</v>
      </c>
      <c r="Q11" s="71" t="s">
        <v>15</v>
      </c>
      <c r="R11" s="54"/>
    </row>
    <row r="12" spans="6:18" ht="21" customHeight="1" x14ac:dyDescent="0.25">
      <c r="F12" s="55"/>
      <c r="G12" s="56"/>
      <c r="H12" s="56"/>
      <c r="I12" s="97"/>
      <c r="J12" s="98"/>
      <c r="K12" s="99"/>
      <c r="L12" s="81" t="str">
        <f>CONCATENATE(H12,," ","-"," ",I12)</f>
        <v xml:space="preserve"> - </v>
      </c>
      <c r="M12" s="83" t="str">
        <f>IFERROR(VLOOKUP(L12,'District Grid'!$A$1:$B$342,2,FALSE),"")</f>
        <v/>
      </c>
      <c r="N12" s="70" t="str">
        <f>IFERROR(IF($P12=TRUE,($M12*2),M12),"")</f>
        <v/>
      </c>
      <c r="O12" s="57"/>
      <c r="P12" s="78" t="b">
        <v>0</v>
      </c>
      <c r="Q12" s="70" t="str">
        <f>IFERROR(IF($P12=TRUE,($M12*2)*$G$32,M12*$G$32),"")</f>
        <v/>
      </c>
    </row>
    <row r="13" spans="6:18" ht="21" customHeight="1" x14ac:dyDescent="0.25">
      <c r="F13" s="55"/>
      <c r="G13" s="56"/>
      <c r="H13" s="56"/>
      <c r="I13" s="97"/>
      <c r="J13" s="98"/>
      <c r="K13" s="99"/>
      <c r="L13" s="81" t="str">
        <f t="shared" ref="L13:L31" si="0">CONCATENATE(H13,," ","-"," ",I13)</f>
        <v xml:space="preserve"> - </v>
      </c>
      <c r="M13" s="83" t="str">
        <f>IFERROR(VLOOKUP(L13,'District Grid'!$A$1:$B$342,2,FALSE),"")</f>
        <v/>
      </c>
      <c r="N13" s="70" t="str">
        <f t="shared" ref="N13:N31" si="1">IFERROR(IF($P13=TRUE,($M13*2),M13),"")</f>
        <v/>
      </c>
      <c r="O13" s="57"/>
      <c r="P13" s="78" t="b">
        <v>0</v>
      </c>
      <c r="Q13" s="70" t="str">
        <f t="shared" ref="Q13:Q31" si="2">IFERROR(IF(P13=TRUE,(M13*2)*$G$32,M13*$G$32),"")</f>
        <v/>
      </c>
    </row>
    <row r="14" spans="6:18" ht="21" customHeight="1" x14ac:dyDescent="0.25">
      <c r="F14" s="55"/>
      <c r="G14" s="56"/>
      <c r="H14" s="56"/>
      <c r="I14" s="97"/>
      <c r="J14" s="98"/>
      <c r="K14" s="99"/>
      <c r="L14" s="81" t="str">
        <f t="shared" si="0"/>
        <v xml:space="preserve"> - </v>
      </c>
      <c r="M14" s="83" t="str">
        <f>IFERROR(VLOOKUP(L14,'District Grid'!$A$1:$B$342,2,FALSE),"")</f>
        <v/>
      </c>
      <c r="N14" s="70" t="str">
        <f>IFERROR(IF($P14=TRUE,($M14*2),M14),"")</f>
        <v/>
      </c>
      <c r="O14" s="57"/>
      <c r="P14" s="78" t="b">
        <v>0</v>
      </c>
      <c r="Q14" s="70" t="str">
        <f t="shared" si="2"/>
        <v/>
      </c>
    </row>
    <row r="15" spans="6:18" ht="21" customHeight="1" x14ac:dyDescent="0.25">
      <c r="F15" s="55"/>
      <c r="G15" s="56"/>
      <c r="H15" s="56"/>
      <c r="I15" s="97"/>
      <c r="J15" s="98"/>
      <c r="K15" s="99"/>
      <c r="L15" s="81" t="str">
        <f t="shared" si="0"/>
        <v xml:space="preserve"> - </v>
      </c>
      <c r="M15" s="83" t="str">
        <f>IFERROR(VLOOKUP(L15,'District Grid'!$A$1:$B$342,2,FALSE),"")</f>
        <v/>
      </c>
      <c r="N15" s="70" t="str">
        <f t="shared" si="1"/>
        <v/>
      </c>
      <c r="O15" s="57"/>
      <c r="P15" s="78" t="b">
        <v>0</v>
      </c>
      <c r="Q15" s="70" t="str">
        <f t="shared" si="2"/>
        <v/>
      </c>
    </row>
    <row r="16" spans="6:18" ht="21" customHeight="1" x14ac:dyDescent="0.25">
      <c r="F16" s="55"/>
      <c r="G16" s="56"/>
      <c r="H16" s="56"/>
      <c r="I16" s="97"/>
      <c r="J16" s="98"/>
      <c r="K16" s="99"/>
      <c r="L16" s="81" t="str">
        <f t="shared" si="0"/>
        <v xml:space="preserve"> - </v>
      </c>
      <c r="M16" s="83" t="str">
        <f>IFERROR(VLOOKUP(L16,'District Grid'!$A$1:$B$342,2,FALSE),"")</f>
        <v/>
      </c>
      <c r="N16" s="70" t="str">
        <f t="shared" si="1"/>
        <v/>
      </c>
      <c r="O16" s="57"/>
      <c r="P16" s="78" t="b">
        <v>0</v>
      </c>
      <c r="Q16" s="70" t="str">
        <f t="shared" si="2"/>
        <v/>
      </c>
    </row>
    <row r="17" spans="6:18" ht="21" customHeight="1" x14ac:dyDescent="0.25">
      <c r="F17" s="55"/>
      <c r="G17" s="56"/>
      <c r="H17" s="56"/>
      <c r="I17" s="97"/>
      <c r="J17" s="98"/>
      <c r="K17" s="99"/>
      <c r="L17" s="81" t="str">
        <f t="shared" si="0"/>
        <v xml:space="preserve"> - </v>
      </c>
      <c r="M17" s="83" t="str">
        <f>IFERROR(VLOOKUP(L17,'District Grid'!$A$1:$B$342,2,FALSE),"")</f>
        <v/>
      </c>
      <c r="N17" s="70" t="str">
        <f t="shared" si="1"/>
        <v/>
      </c>
      <c r="O17" s="57"/>
      <c r="P17" s="78" t="b">
        <v>0</v>
      </c>
      <c r="Q17" s="70" t="str">
        <f t="shared" si="2"/>
        <v/>
      </c>
    </row>
    <row r="18" spans="6:18" ht="21" customHeight="1" x14ac:dyDescent="0.25">
      <c r="F18" s="55"/>
      <c r="G18" s="56"/>
      <c r="H18" s="56"/>
      <c r="I18" s="97"/>
      <c r="J18" s="98"/>
      <c r="K18" s="99"/>
      <c r="L18" s="81" t="str">
        <f t="shared" si="0"/>
        <v xml:space="preserve"> - </v>
      </c>
      <c r="M18" s="83" t="str">
        <f>IFERROR(VLOOKUP(L18,'District Grid'!$A$1:$B$342,2,FALSE),"")</f>
        <v/>
      </c>
      <c r="N18" s="70" t="str">
        <f t="shared" si="1"/>
        <v/>
      </c>
      <c r="O18" s="57"/>
      <c r="P18" s="78" t="b">
        <v>0</v>
      </c>
      <c r="Q18" s="70" t="str">
        <f t="shared" si="2"/>
        <v/>
      </c>
    </row>
    <row r="19" spans="6:18" ht="21" customHeight="1" x14ac:dyDescent="0.25">
      <c r="F19" s="55"/>
      <c r="G19" s="56"/>
      <c r="H19" s="56"/>
      <c r="I19" s="97"/>
      <c r="J19" s="98"/>
      <c r="K19" s="99"/>
      <c r="L19" s="81" t="str">
        <f t="shared" si="0"/>
        <v xml:space="preserve"> - </v>
      </c>
      <c r="M19" s="83" t="str">
        <f>IFERROR(VLOOKUP(L19,'District Grid'!$A$1:$B$342,2,FALSE),"")</f>
        <v/>
      </c>
      <c r="N19" s="70" t="str">
        <f t="shared" si="1"/>
        <v/>
      </c>
      <c r="O19" s="57"/>
      <c r="P19" s="78" t="b">
        <v>0</v>
      </c>
      <c r="Q19" s="70" t="str">
        <f t="shared" si="2"/>
        <v/>
      </c>
    </row>
    <row r="20" spans="6:18" ht="21" customHeight="1" x14ac:dyDescent="0.25">
      <c r="F20" s="55"/>
      <c r="G20" s="56"/>
      <c r="H20" s="56"/>
      <c r="I20" s="97"/>
      <c r="J20" s="98"/>
      <c r="K20" s="99"/>
      <c r="L20" s="81" t="str">
        <f t="shared" si="0"/>
        <v xml:space="preserve"> - </v>
      </c>
      <c r="M20" s="83" t="str">
        <f>IFERROR(VLOOKUP(L20,'District Grid'!$A$1:$B$342,2,FALSE),"")</f>
        <v/>
      </c>
      <c r="N20" s="70" t="str">
        <f t="shared" si="1"/>
        <v/>
      </c>
      <c r="O20" s="57"/>
      <c r="P20" s="78" t="b">
        <v>0</v>
      </c>
      <c r="Q20" s="70" t="str">
        <f t="shared" si="2"/>
        <v/>
      </c>
    </row>
    <row r="21" spans="6:18" ht="21" customHeight="1" x14ac:dyDescent="0.25">
      <c r="F21" s="55"/>
      <c r="G21" s="56"/>
      <c r="H21" s="56"/>
      <c r="I21" s="97"/>
      <c r="J21" s="98"/>
      <c r="K21" s="99"/>
      <c r="L21" s="81" t="str">
        <f t="shared" si="0"/>
        <v xml:space="preserve"> - </v>
      </c>
      <c r="M21" s="83" t="str">
        <f>IFERROR(VLOOKUP(L21,'District Grid'!$A$1:$B$342,2,FALSE),"")</f>
        <v/>
      </c>
      <c r="N21" s="70" t="str">
        <f t="shared" si="1"/>
        <v/>
      </c>
      <c r="O21" s="57"/>
      <c r="P21" s="78" t="b">
        <v>0</v>
      </c>
      <c r="Q21" s="70" t="str">
        <f t="shared" si="2"/>
        <v/>
      </c>
    </row>
    <row r="22" spans="6:18" ht="21" customHeight="1" x14ac:dyDescent="0.25">
      <c r="F22" s="55"/>
      <c r="G22" s="56"/>
      <c r="H22" s="56"/>
      <c r="I22" s="97"/>
      <c r="J22" s="98"/>
      <c r="K22" s="99"/>
      <c r="L22" s="81" t="str">
        <f t="shared" si="0"/>
        <v xml:space="preserve"> - </v>
      </c>
      <c r="M22" s="83" t="str">
        <f>IFERROR(VLOOKUP(L22,'District Grid'!$A$1:$B$342,2,FALSE),"")</f>
        <v/>
      </c>
      <c r="N22" s="70" t="str">
        <f t="shared" si="1"/>
        <v/>
      </c>
      <c r="O22" s="57"/>
      <c r="P22" s="78" t="b">
        <v>0</v>
      </c>
      <c r="Q22" s="70" t="str">
        <f t="shared" si="2"/>
        <v/>
      </c>
    </row>
    <row r="23" spans="6:18" ht="21" customHeight="1" x14ac:dyDescent="0.25">
      <c r="F23" s="55"/>
      <c r="G23" s="56"/>
      <c r="H23" s="56"/>
      <c r="I23" s="97"/>
      <c r="J23" s="98"/>
      <c r="K23" s="99"/>
      <c r="L23" s="81" t="str">
        <f t="shared" si="0"/>
        <v xml:space="preserve"> - </v>
      </c>
      <c r="M23" s="83" t="str">
        <f>IFERROR(VLOOKUP(L23,'District Grid'!$A$1:$B$342,2,FALSE),"")</f>
        <v/>
      </c>
      <c r="N23" s="70" t="str">
        <f t="shared" si="1"/>
        <v/>
      </c>
      <c r="O23" s="57"/>
      <c r="P23" s="78" t="b">
        <v>0</v>
      </c>
      <c r="Q23" s="70" t="str">
        <f t="shared" si="2"/>
        <v/>
      </c>
    </row>
    <row r="24" spans="6:18" ht="21" customHeight="1" x14ac:dyDescent="0.25">
      <c r="F24" s="55"/>
      <c r="G24" s="56"/>
      <c r="H24" s="56"/>
      <c r="I24" s="97"/>
      <c r="J24" s="98"/>
      <c r="K24" s="99"/>
      <c r="L24" s="81" t="str">
        <f t="shared" si="0"/>
        <v xml:space="preserve"> - </v>
      </c>
      <c r="M24" s="83" t="str">
        <f>IFERROR(VLOOKUP(L24,'District Grid'!$A$1:$B$342,2,FALSE),"")</f>
        <v/>
      </c>
      <c r="N24" s="70" t="str">
        <f t="shared" si="1"/>
        <v/>
      </c>
      <c r="O24" s="57"/>
      <c r="P24" s="78" t="b">
        <v>0</v>
      </c>
      <c r="Q24" s="70" t="str">
        <f t="shared" si="2"/>
        <v/>
      </c>
    </row>
    <row r="25" spans="6:18" ht="21" customHeight="1" x14ac:dyDescent="0.25">
      <c r="F25" s="55"/>
      <c r="G25" s="56"/>
      <c r="H25" s="56"/>
      <c r="I25" s="97"/>
      <c r="J25" s="98"/>
      <c r="K25" s="99"/>
      <c r="L25" s="81" t="str">
        <f t="shared" si="0"/>
        <v xml:space="preserve"> - </v>
      </c>
      <c r="M25" s="83" t="str">
        <f>IFERROR(VLOOKUP(L25,'District Grid'!$A$1:$B$342,2,FALSE),"")</f>
        <v/>
      </c>
      <c r="N25" s="70" t="str">
        <f t="shared" si="1"/>
        <v/>
      </c>
      <c r="O25" s="57"/>
      <c r="P25" s="78" t="b">
        <v>0</v>
      </c>
      <c r="Q25" s="70" t="str">
        <f t="shared" si="2"/>
        <v/>
      </c>
    </row>
    <row r="26" spans="6:18" ht="21" customHeight="1" x14ac:dyDescent="0.25">
      <c r="F26" s="55"/>
      <c r="G26" s="56"/>
      <c r="H26" s="56"/>
      <c r="I26" s="97"/>
      <c r="J26" s="98"/>
      <c r="K26" s="99"/>
      <c r="L26" s="81" t="str">
        <f t="shared" si="0"/>
        <v xml:space="preserve"> - </v>
      </c>
      <c r="M26" s="83" t="str">
        <f>IFERROR(VLOOKUP(L26,'District Grid'!$A$1:$B$342,2,FALSE),"")</f>
        <v/>
      </c>
      <c r="N26" s="70" t="str">
        <f t="shared" si="1"/>
        <v/>
      </c>
      <c r="O26" s="57"/>
      <c r="P26" s="78" t="b">
        <v>0</v>
      </c>
      <c r="Q26" s="70" t="str">
        <f t="shared" si="2"/>
        <v/>
      </c>
    </row>
    <row r="27" spans="6:18" ht="21" customHeight="1" x14ac:dyDescent="0.25">
      <c r="F27" s="55"/>
      <c r="G27" s="56"/>
      <c r="H27" s="56"/>
      <c r="I27" s="97"/>
      <c r="J27" s="98"/>
      <c r="K27" s="99"/>
      <c r="L27" s="81" t="str">
        <f t="shared" si="0"/>
        <v xml:space="preserve"> - </v>
      </c>
      <c r="M27" s="83" t="str">
        <f>IFERROR(VLOOKUP(L27,'District Grid'!$A$1:$B$342,2,FALSE),"")</f>
        <v/>
      </c>
      <c r="N27" s="70" t="str">
        <f t="shared" si="1"/>
        <v/>
      </c>
      <c r="O27" s="57"/>
      <c r="P27" s="78" t="b">
        <v>0</v>
      </c>
      <c r="Q27" s="70" t="str">
        <f t="shared" si="2"/>
        <v/>
      </c>
    </row>
    <row r="28" spans="6:18" ht="21" customHeight="1" x14ac:dyDescent="0.25">
      <c r="F28" s="55"/>
      <c r="G28" s="56"/>
      <c r="H28" s="56"/>
      <c r="I28" s="97"/>
      <c r="J28" s="98"/>
      <c r="K28" s="99"/>
      <c r="L28" s="81" t="str">
        <f t="shared" si="0"/>
        <v xml:space="preserve"> - </v>
      </c>
      <c r="M28" s="83" t="str">
        <f>IFERROR(VLOOKUP(L28,'District Grid'!$A$1:$B$342,2,FALSE),"")</f>
        <v/>
      </c>
      <c r="N28" s="70" t="str">
        <f t="shared" si="1"/>
        <v/>
      </c>
      <c r="O28" s="57"/>
      <c r="P28" s="78" t="b">
        <v>0</v>
      </c>
      <c r="Q28" s="70" t="str">
        <f t="shared" si="2"/>
        <v/>
      </c>
    </row>
    <row r="29" spans="6:18" ht="21" customHeight="1" x14ac:dyDescent="0.25">
      <c r="F29" s="55"/>
      <c r="G29" s="56"/>
      <c r="H29" s="56"/>
      <c r="I29" s="97"/>
      <c r="J29" s="98"/>
      <c r="K29" s="99"/>
      <c r="L29" s="81" t="str">
        <f t="shared" si="0"/>
        <v xml:space="preserve"> - </v>
      </c>
      <c r="M29" s="83" t="str">
        <f>IFERROR(VLOOKUP(L29,'District Grid'!$A$1:$B$342,2,FALSE),"")</f>
        <v/>
      </c>
      <c r="N29" s="70" t="str">
        <f t="shared" si="1"/>
        <v/>
      </c>
      <c r="O29" s="57"/>
      <c r="P29" s="78" t="b">
        <v>0</v>
      </c>
      <c r="Q29" s="70" t="str">
        <f t="shared" si="2"/>
        <v/>
      </c>
    </row>
    <row r="30" spans="6:18" ht="21" customHeight="1" x14ac:dyDescent="0.25">
      <c r="F30" s="55"/>
      <c r="G30" s="56"/>
      <c r="H30" s="56"/>
      <c r="I30" s="97"/>
      <c r="J30" s="98"/>
      <c r="K30" s="99"/>
      <c r="L30" s="81" t="str">
        <f t="shared" si="0"/>
        <v xml:space="preserve"> - </v>
      </c>
      <c r="M30" s="83" t="str">
        <f>IFERROR(VLOOKUP(L30,'District Grid'!$A$1:$B$342,2,FALSE),"")</f>
        <v/>
      </c>
      <c r="N30" s="70" t="str">
        <f t="shared" si="1"/>
        <v/>
      </c>
      <c r="O30" s="57"/>
      <c r="P30" s="78" t="b">
        <v>0</v>
      </c>
      <c r="Q30" s="70" t="str">
        <f t="shared" si="2"/>
        <v/>
      </c>
    </row>
    <row r="31" spans="6:18" ht="21" customHeight="1" x14ac:dyDescent="0.25">
      <c r="F31" s="55"/>
      <c r="G31" s="56"/>
      <c r="H31" s="56"/>
      <c r="I31" s="97"/>
      <c r="J31" s="98"/>
      <c r="K31" s="99"/>
      <c r="L31" s="81" t="str">
        <f t="shared" si="0"/>
        <v xml:space="preserve"> - </v>
      </c>
      <c r="M31" s="83" t="str">
        <f>IFERROR(VLOOKUP(L31,'District Grid'!$A$1:$B$342,2,FALSE),"")</f>
        <v/>
      </c>
      <c r="N31" s="70" t="str">
        <f t="shared" si="1"/>
        <v/>
      </c>
      <c r="O31" s="57"/>
      <c r="P31" s="78" t="b">
        <v>0</v>
      </c>
      <c r="Q31" s="70" t="str">
        <f t="shared" si="2"/>
        <v/>
      </c>
    </row>
    <row r="32" spans="6:18" ht="18.75" customHeight="1" x14ac:dyDescent="0.25">
      <c r="F32" s="58" t="s">
        <v>17</v>
      </c>
      <c r="G32" s="79">
        <v>0.7</v>
      </c>
      <c r="K32" s="58" t="s">
        <v>36</v>
      </c>
      <c r="L32" s="49"/>
      <c r="M32" s="59">
        <f>SUM(N12:N31)</f>
        <v>0</v>
      </c>
      <c r="O32" s="60" t="s">
        <v>61</v>
      </c>
      <c r="P32" s="61"/>
      <c r="Q32" s="62">
        <f>SUM(Q12:Q31)</f>
        <v>0</v>
      </c>
      <c r="R32" s="50"/>
    </row>
    <row r="33" spans="1:19" ht="39.75" customHeight="1" x14ac:dyDescent="0.25">
      <c r="F33" s="92" t="s">
        <v>23</v>
      </c>
      <c r="G33" s="92"/>
      <c r="H33" s="92"/>
      <c r="I33" s="48" t="s">
        <v>18</v>
      </c>
      <c r="J33" s="100"/>
      <c r="K33" s="100"/>
      <c r="L33" s="100"/>
      <c r="M33" s="100"/>
      <c r="N33" s="100"/>
      <c r="O33" s="100"/>
      <c r="P33" s="100"/>
      <c r="Q33" s="100"/>
    </row>
    <row r="34" spans="1:19" ht="15" customHeight="1" x14ac:dyDescent="0.25">
      <c r="F34" s="63"/>
      <c r="G34" s="63"/>
      <c r="H34" s="63"/>
      <c r="I34" s="63"/>
      <c r="J34" s="84" t="s">
        <v>22</v>
      </c>
      <c r="K34" s="84"/>
      <c r="L34" s="84"/>
      <c r="M34" s="84"/>
      <c r="N34" s="84"/>
      <c r="O34" s="84"/>
      <c r="P34" s="72"/>
      <c r="Q34" s="72" t="s">
        <v>67</v>
      </c>
    </row>
    <row r="35" spans="1:19" ht="48.75" customHeight="1" x14ac:dyDescent="0.25">
      <c r="F35" s="93" t="s">
        <v>2</v>
      </c>
      <c r="G35" s="93"/>
      <c r="H35" s="93"/>
      <c r="I35" s="48" t="s">
        <v>18</v>
      </c>
      <c r="J35" s="100"/>
      <c r="K35" s="100"/>
      <c r="L35" s="100"/>
      <c r="M35" s="100"/>
      <c r="N35" s="100"/>
      <c r="O35" s="100"/>
      <c r="P35" s="100"/>
      <c r="Q35" s="100"/>
    </row>
    <row r="36" spans="1:19" ht="15.75" customHeight="1" x14ac:dyDescent="0.25">
      <c r="F36" s="64"/>
      <c r="G36" s="64"/>
      <c r="H36" s="64"/>
      <c r="I36" s="64"/>
      <c r="J36" s="84" t="s">
        <v>70</v>
      </c>
      <c r="K36" s="84"/>
      <c r="L36" s="84"/>
      <c r="M36" s="84"/>
      <c r="N36" s="84"/>
      <c r="O36" s="84"/>
      <c r="P36" s="72"/>
      <c r="Q36" s="72" t="s">
        <v>67</v>
      </c>
    </row>
    <row r="37" spans="1:19" ht="48.75" customHeight="1" x14ac:dyDescent="0.25">
      <c r="F37" s="90" t="s">
        <v>1</v>
      </c>
      <c r="G37" s="90"/>
      <c r="H37" s="90"/>
      <c r="I37" s="48" t="s">
        <v>18</v>
      </c>
      <c r="J37" s="100"/>
      <c r="K37" s="100"/>
      <c r="L37" s="100"/>
      <c r="M37" s="100"/>
      <c r="N37" s="100"/>
      <c r="O37" s="100"/>
      <c r="P37" s="100"/>
      <c r="Q37" s="100"/>
    </row>
    <row r="38" spans="1:19" ht="18.75" customHeight="1" x14ac:dyDescent="0.25">
      <c r="A38" s="65"/>
      <c r="B38" s="65"/>
      <c r="C38" s="65"/>
      <c r="D38" s="65"/>
      <c r="E38" s="65"/>
      <c r="F38" s="66"/>
      <c r="G38" s="67"/>
      <c r="H38" s="67"/>
      <c r="I38" s="67"/>
      <c r="J38" s="84" t="s">
        <v>69</v>
      </c>
      <c r="K38" s="84"/>
      <c r="L38" s="84"/>
      <c r="M38" s="84"/>
      <c r="N38" s="84"/>
      <c r="O38" s="84"/>
      <c r="P38" s="72"/>
      <c r="Q38" s="72" t="s">
        <v>67</v>
      </c>
      <c r="R38" s="65"/>
      <c r="S38" s="65"/>
    </row>
    <row r="39" spans="1:19" x14ac:dyDescent="0.25">
      <c r="G39" s="65"/>
    </row>
  </sheetData>
  <mergeCells count="39">
    <mergeCell ref="J37:Q37"/>
    <mergeCell ref="J34:O34"/>
    <mergeCell ref="J36:O36"/>
    <mergeCell ref="I29:K29"/>
    <mergeCell ref="I30:K30"/>
    <mergeCell ref="I31:K31"/>
    <mergeCell ref="J33:Q33"/>
    <mergeCell ref="J35:Q35"/>
    <mergeCell ref="I24:K24"/>
    <mergeCell ref="I25:K25"/>
    <mergeCell ref="I26:K26"/>
    <mergeCell ref="I27:K27"/>
    <mergeCell ref="I28:K28"/>
    <mergeCell ref="I19:K19"/>
    <mergeCell ref="I20:K20"/>
    <mergeCell ref="I21:K21"/>
    <mergeCell ref="I22:K22"/>
    <mergeCell ref="I23:K23"/>
    <mergeCell ref="I14:K14"/>
    <mergeCell ref="I15:K15"/>
    <mergeCell ref="I16:K16"/>
    <mergeCell ref="I17:K17"/>
    <mergeCell ref="I18:K18"/>
    <mergeCell ref="J38:O38"/>
    <mergeCell ref="G6:H6"/>
    <mergeCell ref="M6:Q6"/>
    <mergeCell ref="K1:Q1"/>
    <mergeCell ref="K9:Q9"/>
    <mergeCell ref="K2:Q2"/>
    <mergeCell ref="K3:Q5"/>
    <mergeCell ref="F37:H37"/>
    <mergeCell ref="G10:H10"/>
    <mergeCell ref="M7:Q7"/>
    <mergeCell ref="F33:H33"/>
    <mergeCell ref="G7:H7"/>
    <mergeCell ref="F35:H35"/>
    <mergeCell ref="I11:K11"/>
    <mergeCell ref="I12:K12"/>
    <mergeCell ref="I13:K13"/>
  </mergeCells>
  <phoneticPr fontId="1" type="noConversion"/>
  <pageMargins left="0.25" right="0.25" top="0.25" bottom="0.75" header="0.3" footer="0"/>
  <pageSetup scale="60" orientation="landscape" r:id="rId1"/>
  <headerFooter alignWithMargins="0">
    <oddFooter>&amp;L&amp;"Century Gothic,Italic"Revised 01/07/25- AP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86" r:id="rId4" name="Check Box 62">
              <controlPr defaultSize="0" autoFill="0" autoLine="0" autoPict="0">
                <anchor moveWithCells="1">
                  <from>
                    <xdr:col>14</xdr:col>
                    <xdr:colOff>381000</xdr:colOff>
                    <xdr:row>11</xdr:row>
                    <xdr:rowOff>38100</xdr:rowOff>
                  </from>
                  <to>
                    <xdr:col>14</xdr:col>
                    <xdr:colOff>601980</xdr:colOff>
                    <xdr:row>12</xdr:row>
                    <xdr:rowOff>38100</xdr:rowOff>
                  </to>
                </anchor>
              </controlPr>
            </control>
          </mc:Choice>
        </mc:AlternateContent>
        <mc:AlternateContent xmlns:mc="http://schemas.openxmlformats.org/markup-compatibility/2006">
          <mc:Choice Requires="x14">
            <control shapeId="1087" r:id="rId5" name="Check Box 63">
              <controlPr defaultSize="0" autoFill="0" autoLine="0" autoPict="0">
                <anchor moveWithCells="1">
                  <from>
                    <xdr:col>14</xdr:col>
                    <xdr:colOff>388620</xdr:colOff>
                    <xdr:row>12</xdr:row>
                    <xdr:rowOff>38100</xdr:rowOff>
                  </from>
                  <to>
                    <xdr:col>14</xdr:col>
                    <xdr:colOff>601980</xdr:colOff>
                    <xdr:row>13</xdr:row>
                    <xdr:rowOff>38100</xdr:rowOff>
                  </to>
                </anchor>
              </controlPr>
            </control>
          </mc:Choice>
        </mc:AlternateContent>
        <mc:AlternateContent xmlns:mc="http://schemas.openxmlformats.org/markup-compatibility/2006">
          <mc:Choice Requires="x14">
            <control shapeId="1088" r:id="rId6" name="Check Box 64">
              <controlPr defaultSize="0" autoFill="0" autoLine="0" autoPict="0">
                <anchor moveWithCells="1">
                  <from>
                    <xdr:col>14</xdr:col>
                    <xdr:colOff>388620</xdr:colOff>
                    <xdr:row>13</xdr:row>
                    <xdr:rowOff>45720</xdr:rowOff>
                  </from>
                  <to>
                    <xdr:col>14</xdr:col>
                    <xdr:colOff>601980</xdr:colOff>
                    <xdr:row>14</xdr:row>
                    <xdr:rowOff>45720</xdr:rowOff>
                  </to>
                </anchor>
              </controlPr>
            </control>
          </mc:Choice>
        </mc:AlternateContent>
        <mc:AlternateContent xmlns:mc="http://schemas.openxmlformats.org/markup-compatibility/2006">
          <mc:Choice Requires="x14">
            <control shapeId="1089" r:id="rId7" name="Check Box 65">
              <controlPr defaultSize="0" autoFill="0" autoLine="0" autoPict="0">
                <anchor moveWithCells="1">
                  <from>
                    <xdr:col>14</xdr:col>
                    <xdr:colOff>388620</xdr:colOff>
                    <xdr:row>14</xdr:row>
                    <xdr:rowOff>30480</xdr:rowOff>
                  </from>
                  <to>
                    <xdr:col>14</xdr:col>
                    <xdr:colOff>601980</xdr:colOff>
                    <xdr:row>15</xdr:row>
                    <xdr:rowOff>30480</xdr:rowOff>
                  </to>
                </anchor>
              </controlPr>
            </control>
          </mc:Choice>
        </mc:AlternateContent>
        <mc:AlternateContent xmlns:mc="http://schemas.openxmlformats.org/markup-compatibility/2006">
          <mc:Choice Requires="x14">
            <control shapeId="1090" r:id="rId8" name="Check Box 66">
              <controlPr defaultSize="0" autoFill="0" autoLine="0" autoPict="0">
                <anchor moveWithCells="1">
                  <from>
                    <xdr:col>14</xdr:col>
                    <xdr:colOff>388620</xdr:colOff>
                    <xdr:row>15</xdr:row>
                    <xdr:rowOff>30480</xdr:rowOff>
                  </from>
                  <to>
                    <xdr:col>14</xdr:col>
                    <xdr:colOff>601980</xdr:colOff>
                    <xdr:row>16</xdr:row>
                    <xdr:rowOff>30480</xdr:rowOff>
                  </to>
                </anchor>
              </controlPr>
            </control>
          </mc:Choice>
        </mc:AlternateContent>
        <mc:AlternateContent xmlns:mc="http://schemas.openxmlformats.org/markup-compatibility/2006">
          <mc:Choice Requires="x14">
            <control shapeId="1091" r:id="rId9" name="Check Box 67">
              <controlPr defaultSize="0" autoFill="0" autoLine="0" autoPict="0">
                <anchor moveWithCells="1">
                  <from>
                    <xdr:col>14</xdr:col>
                    <xdr:colOff>388620</xdr:colOff>
                    <xdr:row>16</xdr:row>
                    <xdr:rowOff>30480</xdr:rowOff>
                  </from>
                  <to>
                    <xdr:col>14</xdr:col>
                    <xdr:colOff>601980</xdr:colOff>
                    <xdr:row>17</xdr:row>
                    <xdr:rowOff>30480</xdr:rowOff>
                  </to>
                </anchor>
              </controlPr>
            </control>
          </mc:Choice>
        </mc:AlternateContent>
        <mc:AlternateContent xmlns:mc="http://schemas.openxmlformats.org/markup-compatibility/2006">
          <mc:Choice Requires="x14">
            <control shapeId="1092" r:id="rId10" name="Check Box 68">
              <controlPr defaultSize="0" autoFill="0" autoLine="0" autoPict="0">
                <anchor moveWithCells="1">
                  <from>
                    <xdr:col>14</xdr:col>
                    <xdr:colOff>388620</xdr:colOff>
                    <xdr:row>17</xdr:row>
                    <xdr:rowOff>38100</xdr:rowOff>
                  </from>
                  <to>
                    <xdr:col>14</xdr:col>
                    <xdr:colOff>601980</xdr:colOff>
                    <xdr:row>18</xdr:row>
                    <xdr:rowOff>38100</xdr:rowOff>
                  </to>
                </anchor>
              </controlPr>
            </control>
          </mc:Choice>
        </mc:AlternateContent>
        <mc:AlternateContent xmlns:mc="http://schemas.openxmlformats.org/markup-compatibility/2006">
          <mc:Choice Requires="x14">
            <control shapeId="1093" r:id="rId11" name="Check Box 69">
              <controlPr defaultSize="0" autoFill="0" autoLine="0" autoPict="0">
                <anchor moveWithCells="1">
                  <from>
                    <xdr:col>14</xdr:col>
                    <xdr:colOff>381000</xdr:colOff>
                    <xdr:row>18</xdr:row>
                    <xdr:rowOff>45720</xdr:rowOff>
                  </from>
                  <to>
                    <xdr:col>14</xdr:col>
                    <xdr:colOff>594360</xdr:colOff>
                    <xdr:row>19</xdr:row>
                    <xdr:rowOff>45720</xdr:rowOff>
                  </to>
                </anchor>
              </controlPr>
            </control>
          </mc:Choice>
        </mc:AlternateContent>
        <mc:AlternateContent xmlns:mc="http://schemas.openxmlformats.org/markup-compatibility/2006">
          <mc:Choice Requires="x14">
            <control shapeId="1094" r:id="rId12" name="Check Box 70">
              <controlPr defaultSize="0" autoFill="0" autoLine="0" autoPict="0">
                <anchor moveWithCells="1">
                  <from>
                    <xdr:col>14</xdr:col>
                    <xdr:colOff>381000</xdr:colOff>
                    <xdr:row>19</xdr:row>
                    <xdr:rowOff>45720</xdr:rowOff>
                  </from>
                  <to>
                    <xdr:col>14</xdr:col>
                    <xdr:colOff>594360</xdr:colOff>
                    <xdr:row>20</xdr:row>
                    <xdr:rowOff>45720</xdr:rowOff>
                  </to>
                </anchor>
              </controlPr>
            </control>
          </mc:Choice>
        </mc:AlternateContent>
        <mc:AlternateContent xmlns:mc="http://schemas.openxmlformats.org/markup-compatibility/2006">
          <mc:Choice Requires="x14">
            <control shapeId="1095" r:id="rId13" name="Check Box 71">
              <controlPr defaultSize="0" autoFill="0" autoLine="0" autoPict="0">
                <anchor moveWithCells="1">
                  <from>
                    <xdr:col>14</xdr:col>
                    <xdr:colOff>373380</xdr:colOff>
                    <xdr:row>20</xdr:row>
                    <xdr:rowOff>38100</xdr:rowOff>
                  </from>
                  <to>
                    <xdr:col>14</xdr:col>
                    <xdr:colOff>579120</xdr:colOff>
                    <xdr:row>21</xdr:row>
                    <xdr:rowOff>38100</xdr:rowOff>
                  </to>
                </anchor>
              </controlPr>
            </control>
          </mc:Choice>
        </mc:AlternateContent>
        <mc:AlternateContent xmlns:mc="http://schemas.openxmlformats.org/markup-compatibility/2006">
          <mc:Choice Requires="x14">
            <control shapeId="1096" r:id="rId14" name="Check Box 72">
              <controlPr defaultSize="0" autoFill="0" autoLine="0" autoPict="0">
                <anchor moveWithCells="1">
                  <from>
                    <xdr:col>14</xdr:col>
                    <xdr:colOff>373380</xdr:colOff>
                    <xdr:row>21</xdr:row>
                    <xdr:rowOff>45720</xdr:rowOff>
                  </from>
                  <to>
                    <xdr:col>14</xdr:col>
                    <xdr:colOff>579120</xdr:colOff>
                    <xdr:row>22</xdr:row>
                    <xdr:rowOff>45720</xdr:rowOff>
                  </to>
                </anchor>
              </controlPr>
            </control>
          </mc:Choice>
        </mc:AlternateContent>
        <mc:AlternateContent xmlns:mc="http://schemas.openxmlformats.org/markup-compatibility/2006">
          <mc:Choice Requires="x14">
            <control shapeId="1097" r:id="rId15" name="Check Box 73">
              <controlPr defaultSize="0" autoFill="0" autoLine="0" autoPict="0">
                <anchor moveWithCells="1">
                  <from>
                    <xdr:col>14</xdr:col>
                    <xdr:colOff>365760</xdr:colOff>
                    <xdr:row>22</xdr:row>
                    <xdr:rowOff>45720</xdr:rowOff>
                  </from>
                  <to>
                    <xdr:col>14</xdr:col>
                    <xdr:colOff>571500</xdr:colOff>
                    <xdr:row>23</xdr:row>
                    <xdr:rowOff>45720</xdr:rowOff>
                  </to>
                </anchor>
              </controlPr>
            </control>
          </mc:Choice>
        </mc:AlternateContent>
        <mc:AlternateContent xmlns:mc="http://schemas.openxmlformats.org/markup-compatibility/2006">
          <mc:Choice Requires="x14">
            <control shapeId="1098" r:id="rId16" name="Check Box 74">
              <controlPr defaultSize="0" autoFill="0" autoLine="0" autoPict="0">
                <anchor moveWithCells="1">
                  <from>
                    <xdr:col>14</xdr:col>
                    <xdr:colOff>365760</xdr:colOff>
                    <xdr:row>23</xdr:row>
                    <xdr:rowOff>45720</xdr:rowOff>
                  </from>
                  <to>
                    <xdr:col>14</xdr:col>
                    <xdr:colOff>571500</xdr:colOff>
                    <xdr:row>24</xdr:row>
                    <xdr:rowOff>45720</xdr:rowOff>
                  </to>
                </anchor>
              </controlPr>
            </control>
          </mc:Choice>
        </mc:AlternateContent>
        <mc:AlternateContent xmlns:mc="http://schemas.openxmlformats.org/markup-compatibility/2006">
          <mc:Choice Requires="x14">
            <control shapeId="1099" r:id="rId17" name="Check Box 75">
              <controlPr defaultSize="0" autoFill="0" autoLine="0" autoPict="0">
                <anchor moveWithCells="1">
                  <from>
                    <xdr:col>14</xdr:col>
                    <xdr:colOff>365760</xdr:colOff>
                    <xdr:row>24</xdr:row>
                    <xdr:rowOff>38100</xdr:rowOff>
                  </from>
                  <to>
                    <xdr:col>14</xdr:col>
                    <xdr:colOff>571500</xdr:colOff>
                    <xdr:row>25</xdr:row>
                    <xdr:rowOff>38100</xdr:rowOff>
                  </to>
                </anchor>
              </controlPr>
            </control>
          </mc:Choice>
        </mc:AlternateContent>
        <mc:AlternateContent xmlns:mc="http://schemas.openxmlformats.org/markup-compatibility/2006">
          <mc:Choice Requires="x14">
            <control shapeId="1100" r:id="rId18" name="Check Box 76">
              <controlPr defaultSize="0" autoFill="0" autoLine="0" autoPict="0">
                <anchor moveWithCells="1">
                  <from>
                    <xdr:col>14</xdr:col>
                    <xdr:colOff>365760</xdr:colOff>
                    <xdr:row>25</xdr:row>
                    <xdr:rowOff>30480</xdr:rowOff>
                  </from>
                  <to>
                    <xdr:col>14</xdr:col>
                    <xdr:colOff>571500</xdr:colOff>
                    <xdr:row>26</xdr:row>
                    <xdr:rowOff>30480</xdr:rowOff>
                  </to>
                </anchor>
              </controlPr>
            </control>
          </mc:Choice>
        </mc:AlternateContent>
        <mc:AlternateContent xmlns:mc="http://schemas.openxmlformats.org/markup-compatibility/2006">
          <mc:Choice Requires="x14">
            <control shapeId="1101" r:id="rId19" name="Check Box 77">
              <controlPr defaultSize="0" autoFill="0" autoLine="0" autoPict="0">
                <anchor moveWithCells="1">
                  <from>
                    <xdr:col>14</xdr:col>
                    <xdr:colOff>365760</xdr:colOff>
                    <xdr:row>26</xdr:row>
                    <xdr:rowOff>68580</xdr:rowOff>
                  </from>
                  <to>
                    <xdr:col>14</xdr:col>
                    <xdr:colOff>571500</xdr:colOff>
                    <xdr:row>27</xdr:row>
                    <xdr:rowOff>68580</xdr:rowOff>
                  </to>
                </anchor>
              </controlPr>
            </control>
          </mc:Choice>
        </mc:AlternateContent>
        <mc:AlternateContent xmlns:mc="http://schemas.openxmlformats.org/markup-compatibility/2006">
          <mc:Choice Requires="x14">
            <control shapeId="1102" r:id="rId20" name="Check Box 78">
              <controlPr defaultSize="0" autoFill="0" autoLine="0" autoPict="0">
                <anchor moveWithCells="1">
                  <from>
                    <xdr:col>14</xdr:col>
                    <xdr:colOff>365760</xdr:colOff>
                    <xdr:row>27</xdr:row>
                    <xdr:rowOff>38100</xdr:rowOff>
                  </from>
                  <to>
                    <xdr:col>14</xdr:col>
                    <xdr:colOff>571500</xdr:colOff>
                    <xdr:row>28</xdr:row>
                    <xdr:rowOff>38100</xdr:rowOff>
                  </to>
                </anchor>
              </controlPr>
            </control>
          </mc:Choice>
        </mc:AlternateContent>
        <mc:AlternateContent xmlns:mc="http://schemas.openxmlformats.org/markup-compatibility/2006">
          <mc:Choice Requires="x14">
            <control shapeId="1103" r:id="rId21" name="Check Box 79">
              <controlPr defaultSize="0" autoFill="0" autoLine="0" autoPict="0">
                <anchor moveWithCells="1">
                  <from>
                    <xdr:col>14</xdr:col>
                    <xdr:colOff>373380</xdr:colOff>
                    <xdr:row>28</xdr:row>
                    <xdr:rowOff>45720</xdr:rowOff>
                  </from>
                  <to>
                    <xdr:col>14</xdr:col>
                    <xdr:colOff>579120</xdr:colOff>
                    <xdr:row>29</xdr:row>
                    <xdr:rowOff>45720</xdr:rowOff>
                  </to>
                </anchor>
              </controlPr>
            </control>
          </mc:Choice>
        </mc:AlternateContent>
        <mc:AlternateContent xmlns:mc="http://schemas.openxmlformats.org/markup-compatibility/2006">
          <mc:Choice Requires="x14">
            <control shapeId="1104" r:id="rId22" name="Check Box 80">
              <controlPr defaultSize="0" autoFill="0" autoLine="0" autoPict="0">
                <anchor moveWithCells="1">
                  <from>
                    <xdr:col>14</xdr:col>
                    <xdr:colOff>373380</xdr:colOff>
                    <xdr:row>29</xdr:row>
                    <xdr:rowOff>45720</xdr:rowOff>
                  </from>
                  <to>
                    <xdr:col>14</xdr:col>
                    <xdr:colOff>579120</xdr:colOff>
                    <xdr:row>30</xdr:row>
                    <xdr:rowOff>45720</xdr:rowOff>
                  </to>
                </anchor>
              </controlPr>
            </control>
          </mc:Choice>
        </mc:AlternateContent>
        <mc:AlternateContent xmlns:mc="http://schemas.openxmlformats.org/markup-compatibility/2006">
          <mc:Choice Requires="x14">
            <control shapeId="1105" r:id="rId23" name="Check Box 81">
              <controlPr defaultSize="0" autoFill="0" autoLine="0" autoPict="0">
                <anchor moveWithCells="1">
                  <from>
                    <xdr:col>14</xdr:col>
                    <xdr:colOff>373380</xdr:colOff>
                    <xdr:row>30</xdr:row>
                    <xdr:rowOff>38100</xdr:rowOff>
                  </from>
                  <to>
                    <xdr:col>14</xdr:col>
                    <xdr:colOff>579120</xdr:colOff>
                    <xdr:row>31</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xr:uid="{00A19EDE-3643-45BB-AB1F-5B4F000047E1}">
          <x14:formula1>
            <xm:f>'District Grid'!$E$23:$E$41</xm:f>
          </x14:formula1>
          <xm:sqref>H12:I31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Y342"/>
  <sheetViews>
    <sheetView workbookViewId="0">
      <selection activeCell="F28" sqref="F28:K28"/>
    </sheetView>
  </sheetViews>
  <sheetFormatPr defaultColWidth="9.109375" defaultRowHeight="13.2" x14ac:dyDescent="0.25"/>
  <cols>
    <col min="1" max="1" width="33.88671875" style="1" bestFit="1" customWidth="1"/>
    <col min="2" max="2" width="9.109375" style="4"/>
    <col min="3" max="4" width="9.109375" style="1"/>
    <col min="5" max="5" width="18.5546875" style="1" bestFit="1" customWidth="1"/>
    <col min="6" max="6" width="14.109375" style="1" bestFit="1" customWidth="1"/>
    <col min="7" max="7" width="6.6640625" style="1" bestFit="1" customWidth="1"/>
    <col min="8" max="8" width="7.5546875" style="1" bestFit="1" customWidth="1"/>
    <col min="9" max="11" width="6.6640625" style="1" bestFit="1" customWidth="1"/>
    <col min="12" max="12" width="10" style="1" bestFit="1" customWidth="1"/>
    <col min="13" max="13" width="12.6640625" style="1" bestFit="1" customWidth="1"/>
    <col min="14" max="14" width="6.6640625" style="1" bestFit="1" customWidth="1"/>
    <col min="15" max="15" width="6.6640625" style="1" customWidth="1"/>
    <col min="16" max="16" width="11" style="1" bestFit="1" customWidth="1"/>
    <col min="17" max="17" width="6.6640625" style="1" bestFit="1" customWidth="1"/>
    <col min="18" max="18" width="7.44140625" style="1" bestFit="1" customWidth="1"/>
    <col min="19" max="19" width="6.6640625" style="1" bestFit="1" customWidth="1"/>
    <col min="20" max="20" width="7.5546875" style="1" bestFit="1" customWidth="1"/>
    <col min="21" max="21" width="6.6640625" style="1" bestFit="1" customWidth="1"/>
    <col min="22" max="22" width="7.109375" style="1" bestFit="1" customWidth="1"/>
    <col min="23" max="23" width="12.33203125" style="1" bestFit="1" customWidth="1"/>
    <col min="24" max="24" width="6.6640625" style="1" bestFit="1" customWidth="1"/>
    <col min="25" max="25" width="8.88671875" customWidth="1"/>
    <col min="26" max="16384" width="9.109375" style="1"/>
  </cols>
  <sheetData>
    <row r="1" spans="1:25" ht="13.8" thickBot="1" x14ac:dyDescent="0.3">
      <c r="A1" s="2" t="str">
        <f>CONCATENATE(F$1," ","-"," ",$E2)</f>
        <v>BONSALL USD - BONSALL USD</v>
      </c>
      <c r="B1" s="3">
        <f>F2</f>
        <v>0</v>
      </c>
      <c r="E1" s="26"/>
      <c r="F1" s="26" t="s">
        <v>29</v>
      </c>
      <c r="G1" s="5" t="s">
        <v>31</v>
      </c>
      <c r="H1" s="19" t="s">
        <v>30</v>
      </c>
      <c r="I1" s="5" t="s">
        <v>24</v>
      </c>
      <c r="J1" s="6" t="s">
        <v>26</v>
      </c>
      <c r="K1" s="7" t="s">
        <v>9</v>
      </c>
      <c r="L1" s="6" t="s">
        <v>28</v>
      </c>
      <c r="M1" s="9" t="s">
        <v>65</v>
      </c>
      <c r="N1" s="6" t="s">
        <v>3</v>
      </c>
      <c r="O1" s="6" t="s">
        <v>49</v>
      </c>
      <c r="P1" s="6" t="s">
        <v>25</v>
      </c>
      <c r="Q1" s="6" t="s">
        <v>4</v>
      </c>
      <c r="R1" s="6" t="s">
        <v>27</v>
      </c>
      <c r="S1" s="6" t="s">
        <v>5</v>
      </c>
      <c r="T1" s="6" t="s">
        <v>8</v>
      </c>
      <c r="U1" s="6" t="s">
        <v>7</v>
      </c>
      <c r="V1" s="20" t="s">
        <v>32</v>
      </c>
      <c r="W1" s="5" t="s">
        <v>16</v>
      </c>
      <c r="X1" s="29" t="s">
        <v>6</v>
      </c>
      <c r="Y1" s="1"/>
    </row>
    <row r="2" spans="1:25" x14ac:dyDescent="0.25">
      <c r="A2" s="2" t="str">
        <f t="shared" ref="A2:A19" si="0">CONCATENATE(F$1," ","-"," ",$E3)</f>
        <v>BONSALL USD - CNS</v>
      </c>
      <c r="B2" s="3">
        <f t="shared" ref="B2:B19" si="1">F3</f>
        <v>7.3</v>
      </c>
      <c r="E2" s="8" t="s">
        <v>29</v>
      </c>
      <c r="F2" s="30"/>
      <c r="G2" s="31">
        <v>7.3</v>
      </c>
      <c r="H2" s="27">
        <v>17</v>
      </c>
      <c r="I2" s="27">
        <v>7.87</v>
      </c>
      <c r="J2" s="27">
        <v>7.04</v>
      </c>
      <c r="K2" s="27">
        <v>5.4</v>
      </c>
      <c r="L2" s="27">
        <v>9.42</v>
      </c>
      <c r="M2" s="27">
        <v>20.8</v>
      </c>
      <c r="N2" s="27">
        <v>7.73</v>
      </c>
      <c r="O2" s="27">
        <v>7.1</v>
      </c>
      <c r="P2" s="27">
        <v>7.3</v>
      </c>
      <c r="Q2" s="27">
        <v>12.5</v>
      </c>
      <c r="R2" s="27">
        <v>15.9</v>
      </c>
      <c r="S2" s="27">
        <v>8</v>
      </c>
      <c r="T2" s="27">
        <v>42.9</v>
      </c>
      <c r="U2" s="27">
        <f>F17</f>
        <v>30.5</v>
      </c>
      <c r="V2" s="27">
        <v>4.9000000000000004</v>
      </c>
      <c r="W2" s="27">
        <v>12.35</v>
      </c>
      <c r="X2" s="28">
        <v>8.4</v>
      </c>
      <c r="Y2" s="1"/>
    </row>
    <row r="3" spans="1:25" x14ac:dyDescent="0.25">
      <c r="A3" s="2" t="str">
        <f t="shared" si="0"/>
        <v>BONSALL USD - DE LUZ</v>
      </c>
      <c r="B3" s="3">
        <f t="shared" si="1"/>
        <v>17</v>
      </c>
      <c r="E3" s="9" t="s">
        <v>31</v>
      </c>
      <c r="F3" s="35">
        <v>7.3</v>
      </c>
      <c r="G3" s="11"/>
      <c r="H3" s="32">
        <v>10.1</v>
      </c>
      <c r="I3" s="32">
        <v>1.1000000000000001</v>
      </c>
      <c r="J3" s="33">
        <v>0.09</v>
      </c>
      <c r="K3" s="33">
        <v>2.7</v>
      </c>
      <c r="L3" s="33">
        <v>1.5</v>
      </c>
      <c r="M3" s="33">
        <v>27.3</v>
      </c>
      <c r="N3" s="33">
        <v>2.8</v>
      </c>
      <c r="O3" s="33">
        <v>0.2</v>
      </c>
      <c r="P3" s="33">
        <v>0.4</v>
      </c>
      <c r="Q3" s="33">
        <v>5.0999999999999996</v>
      </c>
      <c r="R3" s="33">
        <v>25.6</v>
      </c>
      <c r="S3" s="33">
        <v>2.6</v>
      </c>
      <c r="T3" s="33">
        <v>52.4</v>
      </c>
      <c r="U3" s="33">
        <f>G17</f>
        <v>27.3</v>
      </c>
      <c r="V3" s="33">
        <v>2.5</v>
      </c>
      <c r="W3" s="32">
        <v>8.6</v>
      </c>
      <c r="X3" s="36">
        <v>2.5</v>
      </c>
      <c r="Y3" s="1"/>
    </row>
    <row r="4" spans="1:25" x14ac:dyDescent="0.25">
      <c r="A4" s="2" t="str">
        <f t="shared" si="0"/>
        <v>BONSALL USD - DO</v>
      </c>
      <c r="B4" s="3">
        <f t="shared" si="1"/>
        <v>7.9</v>
      </c>
      <c r="E4" s="9" t="s">
        <v>30</v>
      </c>
      <c r="F4" s="10">
        <v>17</v>
      </c>
      <c r="G4" s="32">
        <v>10.1</v>
      </c>
      <c r="H4" s="11"/>
      <c r="I4" s="21">
        <v>9.6</v>
      </c>
      <c r="J4" s="12">
        <v>10</v>
      </c>
      <c r="K4" s="12">
        <v>12.1</v>
      </c>
      <c r="L4" s="12">
        <v>10.8</v>
      </c>
      <c r="M4" s="12">
        <v>37.299999999999997</v>
      </c>
      <c r="N4" s="12">
        <v>12.5</v>
      </c>
      <c r="O4" s="12">
        <v>9.9</v>
      </c>
      <c r="P4" s="12">
        <v>9.6999999999999993</v>
      </c>
      <c r="Q4" s="12">
        <v>15.3</v>
      </c>
      <c r="R4" s="12">
        <v>33.700000000000003</v>
      </c>
      <c r="S4" s="12">
        <v>12.4</v>
      </c>
      <c r="T4" s="12">
        <v>60.9</v>
      </c>
      <c r="U4" s="12">
        <f>H17</f>
        <v>37.700000000000003</v>
      </c>
      <c r="V4" s="12">
        <v>12.2</v>
      </c>
      <c r="W4" s="12">
        <v>17.100000000000001</v>
      </c>
      <c r="X4" s="13">
        <v>11</v>
      </c>
      <c r="Y4" s="1"/>
    </row>
    <row r="5" spans="1:25" x14ac:dyDescent="0.25">
      <c r="A5" s="2" t="str">
        <f t="shared" si="0"/>
        <v>BONSALL USD - FSA</v>
      </c>
      <c r="B5" s="3">
        <f t="shared" si="1"/>
        <v>7.04</v>
      </c>
      <c r="E5" s="9" t="s">
        <v>24</v>
      </c>
      <c r="F5" s="10">
        <v>7.9</v>
      </c>
      <c r="G5" s="32">
        <v>1.1000000000000001</v>
      </c>
      <c r="H5" s="21">
        <v>9.6</v>
      </c>
      <c r="I5" s="11"/>
      <c r="J5" s="12">
        <v>1</v>
      </c>
      <c r="K5" s="12">
        <v>4</v>
      </c>
      <c r="L5" s="12">
        <v>1.5</v>
      </c>
      <c r="M5" s="12">
        <v>28</v>
      </c>
      <c r="N5" s="12">
        <v>3.18</v>
      </c>
      <c r="O5" s="12">
        <v>0.8</v>
      </c>
      <c r="P5" s="12">
        <v>0.72</v>
      </c>
      <c r="Q5" s="12">
        <v>6.88</v>
      </c>
      <c r="R5" s="12">
        <v>26.77</v>
      </c>
      <c r="S5" s="12">
        <v>3</v>
      </c>
      <c r="T5" s="12">
        <v>51.4</v>
      </c>
      <c r="U5" s="12">
        <f>I17</f>
        <v>28.4</v>
      </c>
      <c r="V5" s="12">
        <v>3.2</v>
      </c>
      <c r="W5" s="12">
        <v>7.6</v>
      </c>
      <c r="X5" s="13">
        <v>1.54</v>
      </c>
      <c r="Y5" s="1"/>
    </row>
    <row r="6" spans="1:25" x14ac:dyDescent="0.25">
      <c r="A6" s="2" t="str">
        <f t="shared" si="0"/>
        <v>BONSALL USD - FUHS</v>
      </c>
      <c r="B6" s="3">
        <f t="shared" si="1"/>
        <v>5.4</v>
      </c>
      <c r="E6" s="9" t="s">
        <v>26</v>
      </c>
      <c r="F6" s="10">
        <v>7.04</v>
      </c>
      <c r="G6" s="32">
        <v>0.09</v>
      </c>
      <c r="H6" s="12">
        <v>10</v>
      </c>
      <c r="I6" s="12">
        <v>1</v>
      </c>
      <c r="J6" s="11"/>
      <c r="K6" s="12">
        <v>2.7</v>
      </c>
      <c r="L6" s="12">
        <v>1.1399999999999999</v>
      </c>
      <c r="M6" s="12">
        <v>27.3</v>
      </c>
      <c r="N6" s="12">
        <v>2.7</v>
      </c>
      <c r="O6" s="12">
        <v>0.2</v>
      </c>
      <c r="P6" s="12">
        <v>0.38</v>
      </c>
      <c r="Q6" s="12">
        <v>6.05</v>
      </c>
      <c r="R6" s="12">
        <v>27.63</v>
      </c>
      <c r="S6" s="12">
        <v>2.38</v>
      </c>
      <c r="T6" s="12">
        <v>52.15</v>
      </c>
      <c r="U6" s="12">
        <f>J17</f>
        <v>27.4</v>
      </c>
      <c r="V6" s="12">
        <v>2.5</v>
      </c>
      <c r="W6" s="12">
        <v>8.35</v>
      </c>
      <c r="X6" s="13">
        <v>2.42</v>
      </c>
      <c r="Y6" s="1"/>
    </row>
    <row r="7" spans="1:25" x14ac:dyDescent="0.25">
      <c r="A7" s="2" t="str">
        <f t="shared" si="0"/>
        <v>BONSALL USD - LAP / FHA</v>
      </c>
      <c r="B7" s="3">
        <f t="shared" si="1"/>
        <v>9.42</v>
      </c>
      <c r="E7" s="9" t="s">
        <v>9</v>
      </c>
      <c r="F7" s="10">
        <v>5.4</v>
      </c>
      <c r="G7" s="32">
        <v>2.7</v>
      </c>
      <c r="H7" s="12">
        <v>12.1</v>
      </c>
      <c r="I7" s="12">
        <v>4</v>
      </c>
      <c r="J7" s="12">
        <v>2.7</v>
      </c>
      <c r="K7" s="11"/>
      <c r="L7" s="12">
        <v>2.6</v>
      </c>
      <c r="M7" s="12">
        <v>24.7</v>
      </c>
      <c r="N7" s="12">
        <v>2.13</v>
      </c>
      <c r="O7" s="12">
        <v>2.6</v>
      </c>
      <c r="P7" s="12">
        <v>2.73</v>
      </c>
      <c r="Q7" s="12">
        <v>7.6</v>
      </c>
      <c r="R7" s="12">
        <v>20.5</v>
      </c>
      <c r="S7" s="12">
        <v>1.85</v>
      </c>
      <c r="T7" s="12">
        <v>53</v>
      </c>
      <c r="U7" s="12">
        <f>K17</f>
        <v>35.4</v>
      </c>
      <c r="V7" s="12">
        <v>0.8</v>
      </c>
      <c r="W7" s="12">
        <v>9</v>
      </c>
      <c r="X7" s="13">
        <v>3</v>
      </c>
      <c r="Y7" s="1"/>
    </row>
    <row r="8" spans="1:25" x14ac:dyDescent="0.25">
      <c r="A8" s="2" t="str">
        <f t="shared" si="0"/>
        <v>BONSALL USD - LAS PULGAS GATE</v>
      </c>
      <c r="B8" s="3">
        <f t="shared" si="1"/>
        <v>20.8</v>
      </c>
      <c r="E8" s="9" t="s">
        <v>28</v>
      </c>
      <c r="F8" s="10">
        <v>9.42</v>
      </c>
      <c r="G8" s="32">
        <v>1.5</v>
      </c>
      <c r="H8" s="12">
        <v>10.8</v>
      </c>
      <c r="I8" s="12">
        <v>1.5</v>
      </c>
      <c r="J8" s="12">
        <v>1.1399999999999999</v>
      </c>
      <c r="K8" s="12">
        <v>2.6</v>
      </c>
      <c r="L8" s="11"/>
      <c r="M8" s="12">
        <v>28</v>
      </c>
      <c r="N8" s="12">
        <v>1.7</v>
      </c>
      <c r="O8" s="12">
        <v>1.4</v>
      </c>
      <c r="P8" s="12">
        <v>1.5</v>
      </c>
      <c r="Q8" s="12">
        <v>7.14</v>
      </c>
      <c r="R8" s="12">
        <v>26.82</v>
      </c>
      <c r="S8" s="12">
        <v>1.4</v>
      </c>
      <c r="T8" s="12">
        <v>51.34</v>
      </c>
      <c r="U8" s="12">
        <f>L17</f>
        <v>28.6</v>
      </c>
      <c r="V8" s="12">
        <v>3.2</v>
      </c>
      <c r="W8" s="12">
        <v>7.55</v>
      </c>
      <c r="X8" s="13">
        <v>1.55</v>
      </c>
      <c r="Y8" s="1"/>
    </row>
    <row r="9" spans="1:25" x14ac:dyDescent="0.25">
      <c r="A9" s="2" t="str">
        <f t="shared" si="0"/>
        <v>BONSALL USD - LOE</v>
      </c>
      <c r="B9" s="3">
        <f t="shared" si="1"/>
        <v>7.73</v>
      </c>
      <c r="E9" s="9" t="s">
        <v>65</v>
      </c>
      <c r="F9" s="37">
        <v>20.8</v>
      </c>
      <c r="G9" s="38">
        <v>27.3</v>
      </c>
      <c r="H9" s="21">
        <v>37.299999999999997</v>
      </c>
      <c r="I9" s="21">
        <v>28</v>
      </c>
      <c r="J9" s="21">
        <v>27.3</v>
      </c>
      <c r="K9" s="21">
        <v>25.7</v>
      </c>
      <c r="L9" s="21">
        <v>28</v>
      </c>
      <c r="M9" s="11"/>
      <c r="N9" s="21">
        <v>28</v>
      </c>
      <c r="O9" s="21">
        <v>27.2</v>
      </c>
      <c r="P9" s="21">
        <v>27.5</v>
      </c>
      <c r="Q9" s="21">
        <v>19.2</v>
      </c>
      <c r="R9" s="21">
        <v>24</v>
      </c>
      <c r="S9" s="21">
        <v>27.6</v>
      </c>
      <c r="T9" s="21">
        <v>44.6</v>
      </c>
      <c r="U9" s="21">
        <f>M17</f>
        <v>10.7</v>
      </c>
      <c r="V9" s="21">
        <v>25</v>
      </c>
      <c r="W9" s="21">
        <v>32.6</v>
      </c>
      <c r="X9" s="39">
        <v>28.6</v>
      </c>
      <c r="Y9" s="1"/>
    </row>
    <row r="10" spans="1:25" x14ac:dyDescent="0.25">
      <c r="A10" s="2" t="str">
        <f t="shared" si="0"/>
        <v>BONSALL USD - MCC</v>
      </c>
      <c r="B10" s="3">
        <f t="shared" si="1"/>
        <v>7.1</v>
      </c>
      <c r="E10" s="9" t="s">
        <v>3</v>
      </c>
      <c r="F10" s="10">
        <v>7.73</v>
      </c>
      <c r="G10" s="32">
        <v>2.8</v>
      </c>
      <c r="H10" s="12">
        <v>12.5</v>
      </c>
      <c r="I10" s="12">
        <v>3.18</v>
      </c>
      <c r="J10" s="12">
        <v>2.7</v>
      </c>
      <c r="K10" s="12">
        <v>2.13</v>
      </c>
      <c r="L10" s="12">
        <v>1.7</v>
      </c>
      <c r="M10" s="12">
        <v>28</v>
      </c>
      <c r="N10" s="11"/>
      <c r="O10" s="21">
        <v>2.6</v>
      </c>
      <c r="P10" s="12">
        <v>3</v>
      </c>
      <c r="Q10" s="12">
        <v>8.6</v>
      </c>
      <c r="R10" s="12">
        <v>25</v>
      </c>
      <c r="S10" s="12">
        <v>0.3</v>
      </c>
      <c r="T10" s="12">
        <v>49.46</v>
      </c>
      <c r="U10" s="12">
        <f>N17</f>
        <v>30.1</v>
      </c>
      <c r="V10" s="12">
        <v>2.7</v>
      </c>
      <c r="W10" s="12">
        <v>7</v>
      </c>
      <c r="X10" s="13">
        <v>2.1</v>
      </c>
      <c r="Y10" s="1"/>
    </row>
    <row r="11" spans="1:25" x14ac:dyDescent="0.25">
      <c r="A11" s="2" t="str">
        <f t="shared" si="0"/>
        <v>BONSALL USD - MEE / SMA</v>
      </c>
      <c r="B11" s="3">
        <f t="shared" si="1"/>
        <v>7.3</v>
      </c>
      <c r="E11" s="9" t="s">
        <v>49</v>
      </c>
      <c r="F11" s="10">
        <v>7.1</v>
      </c>
      <c r="G11" s="32">
        <v>0.2</v>
      </c>
      <c r="H11" s="12">
        <v>9.9</v>
      </c>
      <c r="I11" s="12">
        <v>0.8</v>
      </c>
      <c r="J11" s="12">
        <v>0.2</v>
      </c>
      <c r="K11" s="12">
        <v>2.6</v>
      </c>
      <c r="L11" s="12">
        <v>1.4</v>
      </c>
      <c r="M11" s="12">
        <v>27.2</v>
      </c>
      <c r="N11" s="21">
        <v>2.6</v>
      </c>
      <c r="O11" s="11"/>
      <c r="P11" s="12">
        <v>0.3</v>
      </c>
      <c r="Q11" s="12">
        <v>5.4</v>
      </c>
      <c r="R11" s="12">
        <v>25</v>
      </c>
      <c r="S11" s="12">
        <v>2.5</v>
      </c>
      <c r="T11" s="12">
        <v>52.2</v>
      </c>
      <c r="U11" s="12">
        <f>O17</f>
        <v>27.5</v>
      </c>
      <c r="V11" s="12">
        <v>2.2999999999999998</v>
      </c>
      <c r="W11" s="12">
        <v>8.4</v>
      </c>
      <c r="X11" s="13">
        <v>2.2999999999999998</v>
      </c>
      <c r="Y11" s="1"/>
    </row>
    <row r="12" spans="1:25" x14ac:dyDescent="0.25">
      <c r="A12" s="2" t="str">
        <f t="shared" si="0"/>
        <v>BONSALL USD - MFP</v>
      </c>
      <c r="B12" s="3">
        <f t="shared" si="1"/>
        <v>12.5</v>
      </c>
      <c r="E12" s="14" t="s">
        <v>25</v>
      </c>
      <c r="F12" s="10">
        <v>7.3</v>
      </c>
      <c r="G12" s="33">
        <v>0.4</v>
      </c>
      <c r="H12" s="12">
        <v>9.6999999999999993</v>
      </c>
      <c r="I12" s="12">
        <v>0.72</v>
      </c>
      <c r="J12" s="12">
        <v>0.38</v>
      </c>
      <c r="K12" s="12">
        <v>2.73</v>
      </c>
      <c r="L12" s="12">
        <v>1.5</v>
      </c>
      <c r="M12" s="12">
        <v>27.5</v>
      </c>
      <c r="N12" s="12">
        <v>3</v>
      </c>
      <c r="O12" s="12">
        <v>0.3</v>
      </c>
      <c r="P12" s="11"/>
      <c r="Q12" s="12">
        <v>6.3</v>
      </c>
      <c r="R12" s="12">
        <v>27.38</v>
      </c>
      <c r="S12" s="12">
        <v>2.62</v>
      </c>
      <c r="T12" s="12">
        <v>52</v>
      </c>
      <c r="U12" s="12">
        <f>P17</f>
        <v>27.8</v>
      </c>
      <c r="V12" s="12">
        <v>2.6</v>
      </c>
      <c r="W12" s="12">
        <v>8.1</v>
      </c>
      <c r="X12" s="13">
        <v>2.17</v>
      </c>
      <c r="Y12" s="1"/>
    </row>
    <row r="13" spans="1:25" x14ac:dyDescent="0.25">
      <c r="A13" s="2" t="str">
        <f t="shared" si="0"/>
        <v>BONSALL USD - NCREC/NCCSE</v>
      </c>
      <c r="B13" s="3">
        <f t="shared" si="1"/>
        <v>15.9</v>
      </c>
      <c r="E13" s="9" t="s">
        <v>4</v>
      </c>
      <c r="F13" s="10">
        <v>12.5</v>
      </c>
      <c r="G13" s="32">
        <v>5.0999999999999996</v>
      </c>
      <c r="H13" s="12">
        <v>15.3</v>
      </c>
      <c r="I13" s="12">
        <v>6.88</v>
      </c>
      <c r="J13" s="12">
        <v>6.05</v>
      </c>
      <c r="K13" s="12">
        <v>7.6</v>
      </c>
      <c r="L13" s="12">
        <v>7.14</v>
      </c>
      <c r="M13" s="12">
        <v>19.2</v>
      </c>
      <c r="N13" s="12">
        <v>8.6</v>
      </c>
      <c r="O13" s="12">
        <v>5.4</v>
      </c>
      <c r="P13" s="12">
        <v>6.3</v>
      </c>
      <c r="Q13" s="11"/>
      <c r="R13" s="12">
        <v>21.68</v>
      </c>
      <c r="S13" s="12">
        <v>8.3000000000000007</v>
      </c>
      <c r="T13" s="12">
        <v>45</v>
      </c>
      <c r="U13" s="12">
        <f>Q17</f>
        <v>22.3</v>
      </c>
      <c r="V13" s="12">
        <v>6.9</v>
      </c>
      <c r="W13" s="12">
        <v>14.26</v>
      </c>
      <c r="X13" s="13">
        <v>8.33</v>
      </c>
      <c r="Y13" s="1"/>
    </row>
    <row r="14" spans="1:25" x14ac:dyDescent="0.25">
      <c r="A14" s="2" t="str">
        <f t="shared" si="0"/>
        <v>BONSALL USD - PJH</v>
      </c>
      <c r="B14" s="3">
        <f t="shared" si="1"/>
        <v>8</v>
      </c>
      <c r="E14" s="23" t="s">
        <v>66</v>
      </c>
      <c r="F14" s="10">
        <v>15.9</v>
      </c>
      <c r="G14" s="32">
        <v>25.6</v>
      </c>
      <c r="H14" s="12">
        <v>33.700000000000003</v>
      </c>
      <c r="I14" s="12">
        <v>26.77</v>
      </c>
      <c r="J14" s="12">
        <v>27.63</v>
      </c>
      <c r="K14" s="12">
        <v>20.5</v>
      </c>
      <c r="L14" s="12">
        <v>26.82</v>
      </c>
      <c r="M14" s="12">
        <v>24</v>
      </c>
      <c r="N14" s="12">
        <v>25</v>
      </c>
      <c r="O14" s="12">
        <v>25</v>
      </c>
      <c r="P14" s="12">
        <v>27.38</v>
      </c>
      <c r="Q14" s="12">
        <v>21.68</v>
      </c>
      <c r="R14" s="11"/>
      <c r="S14" s="12">
        <v>25.25</v>
      </c>
      <c r="T14" s="12">
        <v>30.22</v>
      </c>
      <c r="U14" s="12">
        <f>R17</f>
        <v>33.799999999999997</v>
      </c>
      <c r="V14" s="12">
        <v>23.8</v>
      </c>
      <c r="W14" s="12">
        <v>24.8</v>
      </c>
      <c r="X14" s="13">
        <v>25.73</v>
      </c>
      <c r="Y14" s="1"/>
    </row>
    <row r="15" spans="1:25" x14ac:dyDescent="0.25">
      <c r="A15" s="2" t="str">
        <f t="shared" si="0"/>
        <v>BONSALL USD - SDCOE</v>
      </c>
      <c r="B15" s="3">
        <f t="shared" si="1"/>
        <v>42.9</v>
      </c>
      <c r="E15" s="9" t="s">
        <v>5</v>
      </c>
      <c r="F15" s="10">
        <v>8</v>
      </c>
      <c r="G15" s="32">
        <v>2.6</v>
      </c>
      <c r="H15" s="12">
        <v>12.4</v>
      </c>
      <c r="I15" s="12">
        <v>3</v>
      </c>
      <c r="J15" s="12">
        <v>2.38</v>
      </c>
      <c r="K15" s="12">
        <v>1.85</v>
      </c>
      <c r="L15" s="12">
        <v>1.4</v>
      </c>
      <c r="M15" s="12">
        <v>27.6</v>
      </c>
      <c r="N15" s="12">
        <v>0.3</v>
      </c>
      <c r="O15" s="12">
        <v>2.5</v>
      </c>
      <c r="P15" s="12">
        <v>2.62</v>
      </c>
      <c r="Q15" s="12">
        <v>8.3000000000000007</v>
      </c>
      <c r="R15" s="12">
        <v>25.25</v>
      </c>
      <c r="S15" s="11"/>
      <c r="T15" s="12">
        <v>49.77</v>
      </c>
      <c r="U15" s="12">
        <f>S17</f>
        <v>29.9</v>
      </c>
      <c r="V15" s="12">
        <v>2.6</v>
      </c>
      <c r="W15" s="12">
        <v>7.3</v>
      </c>
      <c r="X15" s="13">
        <v>1.8</v>
      </c>
      <c r="Y15" s="1"/>
    </row>
    <row r="16" spans="1:25" x14ac:dyDescent="0.25">
      <c r="A16" s="2" t="str">
        <f t="shared" si="0"/>
        <v>BONSALL USD - SOS</v>
      </c>
      <c r="B16" s="3">
        <f t="shared" si="1"/>
        <v>30.5</v>
      </c>
      <c r="E16" s="9" t="s">
        <v>8</v>
      </c>
      <c r="F16" s="10">
        <v>42.9</v>
      </c>
      <c r="G16" s="32">
        <v>52.4</v>
      </c>
      <c r="H16" s="12">
        <v>60.9</v>
      </c>
      <c r="I16" s="12">
        <v>51.4</v>
      </c>
      <c r="J16" s="12">
        <v>52.15</v>
      </c>
      <c r="K16" s="12">
        <v>53</v>
      </c>
      <c r="L16" s="12">
        <v>51.34</v>
      </c>
      <c r="M16" s="12">
        <v>44.6</v>
      </c>
      <c r="N16" s="12">
        <v>49.46</v>
      </c>
      <c r="O16" s="12">
        <v>52.2</v>
      </c>
      <c r="P16" s="12">
        <v>52</v>
      </c>
      <c r="Q16" s="12">
        <v>45</v>
      </c>
      <c r="R16" s="12">
        <v>30.22</v>
      </c>
      <c r="S16" s="12">
        <v>49.77</v>
      </c>
      <c r="T16" s="11"/>
      <c r="U16" s="12">
        <f>T17</f>
        <v>54.3</v>
      </c>
      <c r="V16" s="21">
        <v>51</v>
      </c>
      <c r="W16" s="12">
        <v>49.2</v>
      </c>
      <c r="X16" s="13">
        <v>50.25</v>
      </c>
      <c r="Y16" s="1"/>
    </row>
    <row r="17" spans="1:25" x14ac:dyDescent="0.25">
      <c r="A17" s="2" t="str">
        <f t="shared" si="0"/>
        <v>BONSALL USD - TRANS</v>
      </c>
      <c r="B17" s="3">
        <f t="shared" si="1"/>
        <v>4.9000000000000004</v>
      </c>
      <c r="E17" s="9" t="s">
        <v>7</v>
      </c>
      <c r="F17" s="37">
        <v>30.5</v>
      </c>
      <c r="G17" s="38">
        <v>27.3</v>
      </c>
      <c r="H17" s="21">
        <v>37.700000000000003</v>
      </c>
      <c r="I17" s="21">
        <v>28.4</v>
      </c>
      <c r="J17" s="21">
        <v>27.4</v>
      </c>
      <c r="K17" s="21">
        <v>35.4</v>
      </c>
      <c r="L17" s="21">
        <v>28.6</v>
      </c>
      <c r="M17" s="21">
        <v>10.7</v>
      </c>
      <c r="N17" s="21">
        <v>30.1</v>
      </c>
      <c r="O17" s="21">
        <v>27.5</v>
      </c>
      <c r="P17" s="21">
        <v>27.8</v>
      </c>
      <c r="Q17" s="21">
        <v>22.3</v>
      </c>
      <c r="R17" s="21">
        <v>33.799999999999997</v>
      </c>
      <c r="S17" s="21">
        <v>29.9</v>
      </c>
      <c r="T17" s="21">
        <v>54.3</v>
      </c>
      <c r="U17" s="11"/>
      <c r="V17" s="21">
        <v>29.1</v>
      </c>
      <c r="W17" s="21">
        <v>35.9</v>
      </c>
      <c r="X17" s="39">
        <v>29.8</v>
      </c>
      <c r="Y17" s="1"/>
    </row>
    <row r="18" spans="1:25" x14ac:dyDescent="0.25">
      <c r="A18" s="2" t="str">
        <f t="shared" si="0"/>
        <v>BONSALL USD - VALLECITOS</v>
      </c>
      <c r="B18" s="3">
        <f t="shared" si="1"/>
        <v>12.35</v>
      </c>
      <c r="E18" s="9" t="s">
        <v>32</v>
      </c>
      <c r="F18" s="10">
        <v>4.9000000000000004</v>
      </c>
      <c r="G18" s="32">
        <v>2.5</v>
      </c>
      <c r="H18" s="12">
        <v>12.2</v>
      </c>
      <c r="I18" s="12">
        <v>3.2</v>
      </c>
      <c r="J18" s="12">
        <v>2.5</v>
      </c>
      <c r="K18" s="12">
        <v>0.8</v>
      </c>
      <c r="L18" s="12">
        <v>3.2</v>
      </c>
      <c r="M18" s="12">
        <v>25</v>
      </c>
      <c r="N18" s="12">
        <v>2.7</v>
      </c>
      <c r="O18" s="12">
        <v>2.2999999999999998</v>
      </c>
      <c r="P18" s="12">
        <v>2.6</v>
      </c>
      <c r="Q18" s="12">
        <v>6.9</v>
      </c>
      <c r="R18" s="12">
        <v>23.8</v>
      </c>
      <c r="S18" s="12">
        <v>2.6</v>
      </c>
      <c r="T18" s="21">
        <v>51</v>
      </c>
      <c r="U18" s="12">
        <f>V17</f>
        <v>29.1</v>
      </c>
      <c r="V18" s="11"/>
      <c r="W18" s="12">
        <v>10</v>
      </c>
      <c r="X18" s="13">
        <v>3.6</v>
      </c>
      <c r="Y18" s="1"/>
    </row>
    <row r="19" spans="1:25" x14ac:dyDescent="0.25">
      <c r="A19" s="2" t="str">
        <f t="shared" si="0"/>
        <v>BONSALL USD - WHF</v>
      </c>
      <c r="B19" s="3">
        <f t="shared" si="1"/>
        <v>8.4</v>
      </c>
      <c r="E19" s="9" t="s">
        <v>16</v>
      </c>
      <c r="F19" s="10">
        <v>12.35</v>
      </c>
      <c r="G19" s="32">
        <v>8.6</v>
      </c>
      <c r="H19" s="12">
        <v>17.100000000000001</v>
      </c>
      <c r="I19" s="12">
        <v>7.6</v>
      </c>
      <c r="J19" s="12">
        <v>8.35</v>
      </c>
      <c r="K19" s="12">
        <v>9</v>
      </c>
      <c r="L19" s="12">
        <v>7.55</v>
      </c>
      <c r="M19" s="12">
        <v>32.6</v>
      </c>
      <c r="N19" s="12">
        <v>7</v>
      </c>
      <c r="O19" s="12">
        <v>8.4</v>
      </c>
      <c r="P19" s="12">
        <v>8.1</v>
      </c>
      <c r="Q19" s="12">
        <v>14.26</v>
      </c>
      <c r="R19" s="12">
        <v>24.8</v>
      </c>
      <c r="S19" s="12">
        <v>7.3</v>
      </c>
      <c r="T19" s="12">
        <v>49.2</v>
      </c>
      <c r="U19" s="12">
        <f>W17</f>
        <v>35.9</v>
      </c>
      <c r="V19" s="12">
        <v>10</v>
      </c>
      <c r="W19" s="11"/>
      <c r="X19" s="13">
        <v>6.44</v>
      </c>
      <c r="Y19" s="1"/>
    </row>
    <row r="20" spans="1:25" ht="13.8" thickBot="1" x14ac:dyDescent="0.3">
      <c r="A20" s="2" t="str">
        <f>CONCATENATE(G$1," ","-"," ",$E2)</f>
        <v>CNS - BONSALL USD</v>
      </c>
      <c r="B20" s="3">
        <f>G2</f>
        <v>7.3</v>
      </c>
      <c r="E20" s="15" t="s">
        <v>6</v>
      </c>
      <c r="F20" s="16">
        <v>8.4</v>
      </c>
      <c r="G20" s="34">
        <v>2.5</v>
      </c>
      <c r="H20" s="17">
        <v>11</v>
      </c>
      <c r="I20" s="17">
        <v>1.54</v>
      </c>
      <c r="J20" s="17">
        <v>2.42</v>
      </c>
      <c r="K20" s="17">
        <v>3</v>
      </c>
      <c r="L20" s="17">
        <v>1.55</v>
      </c>
      <c r="M20" s="17">
        <v>28.6</v>
      </c>
      <c r="N20" s="17">
        <v>2.1</v>
      </c>
      <c r="O20" s="17">
        <v>2.2999999999999998</v>
      </c>
      <c r="P20" s="17">
        <v>2.17</v>
      </c>
      <c r="Q20" s="17">
        <v>8.33</v>
      </c>
      <c r="R20" s="17">
        <v>25.73</v>
      </c>
      <c r="S20" s="17">
        <v>1.8</v>
      </c>
      <c r="T20" s="17">
        <v>50.25</v>
      </c>
      <c r="U20" s="17">
        <f>X17</f>
        <v>29.8</v>
      </c>
      <c r="V20" s="17">
        <v>3.6</v>
      </c>
      <c r="W20" s="17">
        <v>6.44</v>
      </c>
      <c r="X20" s="18"/>
      <c r="Y20" s="1"/>
    </row>
    <row r="21" spans="1:25" x14ac:dyDescent="0.25">
      <c r="A21" s="2" t="str">
        <f t="shared" ref="A21:A38" si="2">CONCATENATE(G$1," ","-"," ",$E3)</f>
        <v>CNS - CNS</v>
      </c>
      <c r="B21" s="3">
        <f t="shared" ref="B21:B38" si="3">G3</f>
        <v>0</v>
      </c>
      <c r="Y21" s="1"/>
    </row>
    <row r="22" spans="1:25" ht="13.8" thickBot="1" x14ac:dyDescent="0.3">
      <c r="A22" s="2" t="str">
        <f t="shared" si="2"/>
        <v>CNS - DE LUZ</v>
      </c>
      <c r="B22" s="3">
        <f t="shared" si="3"/>
        <v>10.1</v>
      </c>
      <c r="Y22" s="1"/>
    </row>
    <row r="23" spans="1:25" x14ac:dyDescent="0.25">
      <c r="A23" s="2" t="str">
        <f t="shared" si="2"/>
        <v>CNS - DO</v>
      </c>
      <c r="B23" s="3">
        <f t="shared" si="3"/>
        <v>1.1000000000000001</v>
      </c>
      <c r="E23" s="22" t="s">
        <v>29</v>
      </c>
      <c r="F23" s="104" t="s">
        <v>44</v>
      </c>
      <c r="G23" s="105"/>
      <c r="H23" s="105"/>
      <c r="I23" s="105"/>
      <c r="J23" s="105"/>
      <c r="K23" s="106"/>
      <c r="Y23" s="1"/>
    </row>
    <row r="24" spans="1:25" x14ac:dyDescent="0.25">
      <c r="A24" s="2" t="str">
        <f t="shared" si="2"/>
        <v>CNS - FSA</v>
      </c>
      <c r="B24" s="3">
        <f t="shared" si="3"/>
        <v>0.09</v>
      </c>
      <c r="E24" s="23" t="s">
        <v>31</v>
      </c>
      <c r="F24" s="101" t="s">
        <v>52</v>
      </c>
      <c r="G24" s="102"/>
      <c r="H24" s="102"/>
      <c r="I24" s="102"/>
      <c r="J24" s="102"/>
      <c r="K24" s="103"/>
      <c r="Y24" s="1"/>
    </row>
    <row r="25" spans="1:25" x14ac:dyDescent="0.25">
      <c r="A25" s="2" t="str">
        <f t="shared" si="2"/>
        <v>CNS - FUHS</v>
      </c>
      <c r="B25" s="3">
        <f t="shared" si="3"/>
        <v>2.7</v>
      </c>
      <c r="E25" s="23" t="s">
        <v>30</v>
      </c>
      <c r="F25" s="101" t="s">
        <v>48</v>
      </c>
      <c r="G25" s="102"/>
      <c r="H25" s="102"/>
      <c r="I25" s="102"/>
      <c r="J25" s="102"/>
      <c r="K25" s="103"/>
      <c r="Y25" s="1"/>
    </row>
    <row r="26" spans="1:25" x14ac:dyDescent="0.25">
      <c r="A26" s="2" t="str">
        <f t="shared" si="2"/>
        <v>CNS - LAP / FHA</v>
      </c>
      <c r="B26" s="3">
        <f t="shared" si="3"/>
        <v>1.5</v>
      </c>
      <c r="E26" s="23" t="s">
        <v>24</v>
      </c>
      <c r="F26" s="101" t="s">
        <v>53</v>
      </c>
      <c r="G26" s="102"/>
      <c r="H26" s="102"/>
      <c r="I26" s="102"/>
      <c r="J26" s="102"/>
      <c r="K26" s="103"/>
      <c r="Y26" s="1"/>
    </row>
    <row r="27" spans="1:25" x14ac:dyDescent="0.25">
      <c r="A27" s="2" t="str">
        <f t="shared" si="2"/>
        <v>CNS - LAS PULGAS GATE</v>
      </c>
      <c r="B27" s="3">
        <f t="shared" si="3"/>
        <v>27.3</v>
      </c>
      <c r="E27" s="23" t="s">
        <v>26</v>
      </c>
      <c r="F27" s="101" t="s">
        <v>42</v>
      </c>
      <c r="G27" s="102"/>
      <c r="H27" s="102"/>
      <c r="I27" s="102"/>
      <c r="J27" s="102"/>
      <c r="K27" s="103"/>
      <c r="Y27" s="1"/>
    </row>
    <row r="28" spans="1:25" x14ac:dyDescent="0.25">
      <c r="A28" s="2" t="str">
        <f t="shared" si="2"/>
        <v>CNS - LOE</v>
      </c>
      <c r="B28" s="3">
        <f t="shared" si="3"/>
        <v>2.8</v>
      </c>
      <c r="E28" s="23" t="s">
        <v>9</v>
      </c>
      <c r="F28" s="101" t="s">
        <v>54</v>
      </c>
      <c r="G28" s="102"/>
      <c r="H28" s="102"/>
      <c r="I28" s="102"/>
      <c r="J28" s="102"/>
      <c r="K28" s="103"/>
      <c r="Y28" s="1"/>
    </row>
    <row r="29" spans="1:25" x14ac:dyDescent="0.25">
      <c r="A29" s="2" t="str">
        <f t="shared" si="2"/>
        <v>CNS - MCC</v>
      </c>
      <c r="B29" s="3">
        <f t="shared" si="3"/>
        <v>0.2</v>
      </c>
      <c r="E29" s="23" t="s">
        <v>28</v>
      </c>
      <c r="F29" s="101" t="s">
        <v>43</v>
      </c>
      <c r="G29" s="102"/>
      <c r="H29" s="102"/>
      <c r="I29" s="102"/>
      <c r="J29" s="102"/>
      <c r="K29" s="103"/>
      <c r="Y29" s="1"/>
    </row>
    <row r="30" spans="1:25" x14ac:dyDescent="0.25">
      <c r="A30" s="2" t="str">
        <f t="shared" si="2"/>
        <v>CNS - MEE / SMA</v>
      </c>
      <c r="B30" s="3">
        <f t="shared" si="3"/>
        <v>0.4</v>
      </c>
      <c r="E30" s="23" t="s">
        <v>65</v>
      </c>
      <c r="F30" s="101" t="s">
        <v>62</v>
      </c>
      <c r="G30" s="102"/>
      <c r="H30" s="102"/>
      <c r="I30" s="102"/>
      <c r="J30" s="102"/>
      <c r="K30" s="103"/>
      <c r="Y30" s="1"/>
    </row>
    <row r="31" spans="1:25" x14ac:dyDescent="0.25">
      <c r="A31" s="2" t="str">
        <f t="shared" si="2"/>
        <v>CNS - MFP</v>
      </c>
      <c r="B31" s="3">
        <f t="shared" si="3"/>
        <v>5.0999999999999996</v>
      </c>
      <c r="E31" s="23" t="s">
        <v>3</v>
      </c>
      <c r="F31" s="110" t="s">
        <v>41</v>
      </c>
      <c r="G31" s="111"/>
      <c r="H31" s="111"/>
      <c r="I31" s="111"/>
      <c r="J31" s="111"/>
      <c r="K31" s="112"/>
      <c r="Y31" s="1"/>
    </row>
    <row r="32" spans="1:25" x14ac:dyDescent="0.25">
      <c r="A32" s="2" t="str">
        <f t="shared" si="2"/>
        <v>CNS - NCREC/NCCSE</v>
      </c>
      <c r="B32" s="3">
        <f t="shared" si="3"/>
        <v>25.6</v>
      </c>
      <c r="E32" s="23" t="s">
        <v>49</v>
      </c>
      <c r="F32" s="110" t="s">
        <v>50</v>
      </c>
      <c r="G32" s="111"/>
      <c r="H32" s="111"/>
      <c r="I32" s="111"/>
      <c r="J32" s="111"/>
      <c r="K32" s="112"/>
      <c r="Y32" s="1"/>
    </row>
    <row r="33" spans="1:25" x14ac:dyDescent="0.25">
      <c r="A33" s="2" t="str">
        <f t="shared" si="2"/>
        <v>CNS - PJH</v>
      </c>
      <c r="B33" s="3">
        <f t="shared" si="3"/>
        <v>2.6</v>
      </c>
      <c r="E33" s="24" t="s">
        <v>25</v>
      </c>
      <c r="F33" s="101" t="s">
        <v>45</v>
      </c>
      <c r="G33" s="102"/>
      <c r="H33" s="102"/>
      <c r="I33" s="102"/>
      <c r="J33" s="102"/>
      <c r="K33" s="103"/>
      <c r="Y33" s="1"/>
    </row>
    <row r="34" spans="1:25" x14ac:dyDescent="0.25">
      <c r="A34" s="2" t="str">
        <f t="shared" si="2"/>
        <v>CNS - SDCOE</v>
      </c>
      <c r="B34" s="3">
        <f t="shared" si="3"/>
        <v>52.4</v>
      </c>
      <c r="E34" s="23" t="s">
        <v>4</v>
      </c>
      <c r="F34" s="110" t="s">
        <v>63</v>
      </c>
      <c r="G34" s="111"/>
      <c r="H34" s="111"/>
      <c r="I34" s="111"/>
      <c r="J34" s="111"/>
      <c r="K34" s="112"/>
      <c r="Y34" s="1"/>
    </row>
    <row r="35" spans="1:25" x14ac:dyDescent="0.25">
      <c r="A35" s="2" t="str">
        <f t="shared" si="2"/>
        <v>CNS - SOS</v>
      </c>
      <c r="B35" s="3">
        <f t="shared" si="3"/>
        <v>27.3</v>
      </c>
      <c r="E35" s="23" t="s">
        <v>66</v>
      </c>
      <c r="F35" s="110" t="s">
        <v>55</v>
      </c>
      <c r="G35" s="111"/>
      <c r="H35" s="111"/>
      <c r="I35" s="111"/>
      <c r="J35" s="111"/>
      <c r="K35" s="112"/>
      <c r="Y35" s="1"/>
    </row>
    <row r="36" spans="1:25" x14ac:dyDescent="0.25">
      <c r="A36" s="2" t="str">
        <f t="shared" si="2"/>
        <v>CNS - TRANS</v>
      </c>
      <c r="B36" s="3">
        <f t="shared" si="3"/>
        <v>2.5</v>
      </c>
      <c r="E36" s="23" t="s">
        <v>5</v>
      </c>
      <c r="F36" s="110" t="s">
        <v>46</v>
      </c>
      <c r="G36" s="111"/>
      <c r="H36" s="111"/>
      <c r="I36" s="111"/>
      <c r="J36" s="111"/>
      <c r="K36" s="112"/>
      <c r="Y36" s="1"/>
    </row>
    <row r="37" spans="1:25" x14ac:dyDescent="0.25">
      <c r="A37" s="2" t="str">
        <f t="shared" si="2"/>
        <v>CNS - VALLECITOS</v>
      </c>
      <c r="B37" s="3">
        <f t="shared" si="3"/>
        <v>8.6</v>
      </c>
      <c r="E37" s="23" t="s">
        <v>8</v>
      </c>
      <c r="F37" s="110" t="s">
        <v>56</v>
      </c>
      <c r="G37" s="111"/>
      <c r="H37" s="111"/>
      <c r="I37" s="111"/>
      <c r="J37" s="111"/>
      <c r="K37" s="112"/>
      <c r="Y37" s="1"/>
    </row>
    <row r="38" spans="1:25" x14ac:dyDescent="0.25">
      <c r="A38" s="2" t="str">
        <f t="shared" si="2"/>
        <v>CNS - WHF</v>
      </c>
      <c r="B38" s="3">
        <f t="shared" si="3"/>
        <v>2.5</v>
      </c>
      <c r="E38" s="23" t="s">
        <v>7</v>
      </c>
      <c r="F38" s="110" t="s">
        <v>47</v>
      </c>
      <c r="G38" s="111"/>
      <c r="H38" s="111"/>
      <c r="I38" s="111"/>
      <c r="J38" s="111"/>
      <c r="K38" s="112"/>
      <c r="Y38" s="1"/>
    </row>
    <row r="39" spans="1:25" x14ac:dyDescent="0.25">
      <c r="A39" s="2" t="str">
        <f>CONCATENATE(H$1," ","-"," ",$E2)</f>
        <v>DE LUZ - BONSALL USD</v>
      </c>
      <c r="B39" s="3">
        <f>H2</f>
        <v>17</v>
      </c>
      <c r="E39" s="23" t="s">
        <v>32</v>
      </c>
      <c r="F39" s="110" t="s">
        <v>51</v>
      </c>
      <c r="G39" s="111"/>
      <c r="H39" s="111"/>
      <c r="I39" s="111"/>
      <c r="J39" s="111"/>
      <c r="K39" s="112"/>
      <c r="Y39" s="1"/>
    </row>
    <row r="40" spans="1:25" x14ac:dyDescent="0.25">
      <c r="A40" s="2" t="str">
        <f t="shared" ref="A40:A57" si="4">CONCATENATE(H$1," ","-"," ",$E3)</f>
        <v>DE LUZ - CNS</v>
      </c>
      <c r="B40" s="3">
        <f t="shared" ref="B40:B57" si="5">H3</f>
        <v>10.1</v>
      </c>
      <c r="E40" s="23" t="s">
        <v>16</v>
      </c>
      <c r="F40" s="110" t="s">
        <v>57</v>
      </c>
      <c r="G40" s="111"/>
      <c r="H40" s="111"/>
      <c r="I40" s="111"/>
      <c r="J40" s="111"/>
      <c r="K40" s="112"/>
      <c r="Y40" s="1"/>
    </row>
    <row r="41" spans="1:25" ht="13.8" thickBot="1" x14ac:dyDescent="0.3">
      <c r="A41" s="2" t="str">
        <f t="shared" si="4"/>
        <v>DE LUZ - DE LUZ</v>
      </c>
      <c r="B41" s="3">
        <f t="shared" si="5"/>
        <v>0</v>
      </c>
      <c r="E41" s="25" t="s">
        <v>6</v>
      </c>
      <c r="F41" s="107" t="s">
        <v>40</v>
      </c>
      <c r="G41" s="108"/>
      <c r="H41" s="108"/>
      <c r="I41" s="108"/>
      <c r="J41" s="108"/>
      <c r="K41" s="109"/>
      <c r="Y41" s="1"/>
    </row>
    <row r="42" spans="1:25" x14ac:dyDescent="0.25">
      <c r="A42" s="2" t="str">
        <f t="shared" si="4"/>
        <v>DE LUZ - DO</v>
      </c>
      <c r="B42" s="3">
        <f t="shared" si="5"/>
        <v>9.6</v>
      </c>
      <c r="Y42" s="1"/>
    </row>
    <row r="43" spans="1:25" x14ac:dyDescent="0.25">
      <c r="A43" s="2" t="str">
        <f t="shared" si="4"/>
        <v>DE LUZ - FSA</v>
      </c>
      <c r="B43" s="3">
        <f t="shared" si="5"/>
        <v>10</v>
      </c>
      <c r="Y43" s="1"/>
    </row>
    <row r="44" spans="1:25" x14ac:dyDescent="0.25">
      <c r="A44" s="2" t="str">
        <f t="shared" si="4"/>
        <v>DE LUZ - FUHS</v>
      </c>
      <c r="B44" s="3">
        <f t="shared" si="5"/>
        <v>12.1</v>
      </c>
      <c r="Y44" s="1"/>
    </row>
    <row r="45" spans="1:25" x14ac:dyDescent="0.25">
      <c r="A45" s="2" t="str">
        <f t="shared" si="4"/>
        <v>DE LUZ - LAP / FHA</v>
      </c>
      <c r="B45" s="3">
        <f t="shared" si="5"/>
        <v>10.8</v>
      </c>
      <c r="Y45" s="1"/>
    </row>
    <row r="46" spans="1:25" x14ac:dyDescent="0.25">
      <c r="A46" s="2" t="str">
        <f t="shared" si="4"/>
        <v>DE LUZ - LAS PULGAS GATE</v>
      </c>
      <c r="B46" s="3">
        <f t="shared" si="5"/>
        <v>37.299999999999997</v>
      </c>
      <c r="Y46" s="1"/>
    </row>
    <row r="47" spans="1:25" x14ac:dyDescent="0.25">
      <c r="A47" s="2" t="str">
        <f t="shared" si="4"/>
        <v>DE LUZ - LOE</v>
      </c>
      <c r="B47" s="3">
        <f t="shared" si="5"/>
        <v>12.5</v>
      </c>
      <c r="Y47" s="1"/>
    </row>
    <row r="48" spans="1:25" x14ac:dyDescent="0.25">
      <c r="A48" s="2" t="str">
        <f t="shared" si="4"/>
        <v>DE LUZ - MCC</v>
      </c>
      <c r="B48" s="3">
        <f t="shared" si="5"/>
        <v>9.9</v>
      </c>
      <c r="Y48" s="1"/>
    </row>
    <row r="49" spans="1:25" x14ac:dyDescent="0.25">
      <c r="A49" s="2" t="str">
        <f t="shared" si="4"/>
        <v>DE LUZ - MEE / SMA</v>
      </c>
      <c r="B49" s="3">
        <f t="shared" si="5"/>
        <v>9.6999999999999993</v>
      </c>
      <c r="Y49" s="1"/>
    </row>
    <row r="50" spans="1:25" x14ac:dyDescent="0.25">
      <c r="A50" s="2" t="str">
        <f t="shared" si="4"/>
        <v>DE LUZ - MFP</v>
      </c>
      <c r="B50" s="3">
        <f t="shared" si="5"/>
        <v>15.3</v>
      </c>
      <c r="Y50" s="1"/>
    </row>
    <row r="51" spans="1:25" x14ac:dyDescent="0.25">
      <c r="A51" s="2" t="str">
        <f t="shared" si="4"/>
        <v>DE LUZ - NCREC/NCCSE</v>
      </c>
      <c r="B51" s="3">
        <f t="shared" si="5"/>
        <v>33.700000000000003</v>
      </c>
      <c r="Y51" s="1"/>
    </row>
    <row r="52" spans="1:25" x14ac:dyDescent="0.25">
      <c r="A52" s="2" t="str">
        <f t="shared" si="4"/>
        <v>DE LUZ - PJH</v>
      </c>
      <c r="B52" s="3">
        <f t="shared" si="5"/>
        <v>12.4</v>
      </c>
      <c r="Y52" s="1"/>
    </row>
    <row r="53" spans="1:25" x14ac:dyDescent="0.25">
      <c r="A53" s="2" t="str">
        <f t="shared" si="4"/>
        <v>DE LUZ - SDCOE</v>
      </c>
      <c r="B53" s="3">
        <f t="shared" si="5"/>
        <v>60.9</v>
      </c>
      <c r="Y53" s="1"/>
    </row>
    <row r="54" spans="1:25" x14ac:dyDescent="0.25">
      <c r="A54" s="2" t="str">
        <f t="shared" si="4"/>
        <v>DE LUZ - SOS</v>
      </c>
      <c r="B54" s="3">
        <f t="shared" si="5"/>
        <v>37.700000000000003</v>
      </c>
      <c r="Y54" s="1"/>
    </row>
    <row r="55" spans="1:25" x14ac:dyDescent="0.25">
      <c r="A55" s="2" t="str">
        <f t="shared" si="4"/>
        <v>DE LUZ - TRANS</v>
      </c>
      <c r="B55" s="3">
        <f t="shared" si="5"/>
        <v>12.2</v>
      </c>
      <c r="Y55" s="1"/>
    </row>
    <row r="56" spans="1:25" x14ac:dyDescent="0.25">
      <c r="A56" s="2" t="str">
        <f t="shared" si="4"/>
        <v>DE LUZ - VALLECITOS</v>
      </c>
      <c r="B56" s="3">
        <f t="shared" si="5"/>
        <v>17.100000000000001</v>
      </c>
      <c r="Y56" s="1"/>
    </row>
    <row r="57" spans="1:25" x14ac:dyDescent="0.25">
      <c r="A57" s="2" t="str">
        <f t="shared" si="4"/>
        <v>DE LUZ - WHF</v>
      </c>
      <c r="B57" s="3">
        <f t="shared" si="5"/>
        <v>11</v>
      </c>
      <c r="Y57" s="1"/>
    </row>
    <row r="58" spans="1:25" x14ac:dyDescent="0.25">
      <c r="A58" s="2" t="str">
        <f>CONCATENATE(I$1," ","-"," ",$E2)</f>
        <v>DO - BONSALL USD</v>
      </c>
      <c r="B58" s="3">
        <f>I2</f>
        <v>7.87</v>
      </c>
      <c r="Y58" s="1"/>
    </row>
    <row r="59" spans="1:25" x14ac:dyDescent="0.25">
      <c r="A59" s="2" t="str">
        <f t="shared" ref="A59:A76" si="6">CONCATENATE(I$1," ","-"," ",$E3)</f>
        <v>DO - CNS</v>
      </c>
      <c r="B59" s="3">
        <f t="shared" ref="B59:B76" si="7">I3</f>
        <v>1.1000000000000001</v>
      </c>
      <c r="Y59" s="1"/>
    </row>
    <row r="60" spans="1:25" x14ac:dyDescent="0.25">
      <c r="A60" s="2" t="str">
        <f t="shared" si="6"/>
        <v>DO - DE LUZ</v>
      </c>
      <c r="B60" s="3">
        <f t="shared" si="7"/>
        <v>9.6</v>
      </c>
      <c r="Y60" s="1"/>
    </row>
    <row r="61" spans="1:25" x14ac:dyDescent="0.25">
      <c r="A61" s="2" t="str">
        <f t="shared" si="6"/>
        <v>DO - DO</v>
      </c>
      <c r="B61" s="3">
        <f t="shared" si="7"/>
        <v>0</v>
      </c>
      <c r="Y61" s="1"/>
    </row>
    <row r="62" spans="1:25" x14ac:dyDescent="0.25">
      <c r="A62" s="2" t="str">
        <f t="shared" si="6"/>
        <v>DO - FSA</v>
      </c>
      <c r="B62" s="3">
        <f t="shared" si="7"/>
        <v>1</v>
      </c>
      <c r="Y62" s="1"/>
    </row>
    <row r="63" spans="1:25" x14ac:dyDescent="0.25">
      <c r="A63" s="2" t="str">
        <f t="shared" si="6"/>
        <v>DO - FUHS</v>
      </c>
      <c r="B63" s="3">
        <f t="shared" si="7"/>
        <v>4</v>
      </c>
      <c r="Y63" s="1"/>
    </row>
    <row r="64" spans="1:25" x14ac:dyDescent="0.25">
      <c r="A64" s="2" t="str">
        <f t="shared" si="6"/>
        <v>DO - LAP / FHA</v>
      </c>
      <c r="B64" s="3">
        <f t="shared" si="7"/>
        <v>1.5</v>
      </c>
      <c r="Y64" s="1"/>
    </row>
    <row r="65" spans="1:25" x14ac:dyDescent="0.25">
      <c r="A65" s="2" t="str">
        <f t="shared" si="6"/>
        <v>DO - LAS PULGAS GATE</v>
      </c>
      <c r="B65" s="3">
        <f t="shared" si="7"/>
        <v>28</v>
      </c>
      <c r="Y65" s="1"/>
    </row>
    <row r="66" spans="1:25" x14ac:dyDescent="0.25">
      <c r="A66" s="2" t="str">
        <f t="shared" si="6"/>
        <v>DO - LOE</v>
      </c>
      <c r="B66" s="3">
        <f t="shared" si="7"/>
        <v>3.18</v>
      </c>
      <c r="Y66" s="1"/>
    </row>
    <row r="67" spans="1:25" x14ac:dyDescent="0.25">
      <c r="A67" s="2" t="str">
        <f t="shared" si="6"/>
        <v>DO - MCC</v>
      </c>
      <c r="B67" s="3">
        <f t="shared" si="7"/>
        <v>0.8</v>
      </c>
      <c r="Y67" s="1"/>
    </row>
    <row r="68" spans="1:25" x14ac:dyDescent="0.25">
      <c r="A68" s="2" t="str">
        <f t="shared" si="6"/>
        <v>DO - MEE / SMA</v>
      </c>
      <c r="B68" s="3">
        <f t="shared" si="7"/>
        <v>0.72</v>
      </c>
      <c r="Y68" s="1"/>
    </row>
    <row r="69" spans="1:25" x14ac:dyDescent="0.25">
      <c r="A69" s="2" t="str">
        <f t="shared" si="6"/>
        <v>DO - MFP</v>
      </c>
      <c r="B69" s="3">
        <f t="shared" si="7"/>
        <v>6.88</v>
      </c>
      <c r="Y69" s="1"/>
    </row>
    <row r="70" spans="1:25" x14ac:dyDescent="0.25">
      <c r="A70" s="2" t="str">
        <f t="shared" si="6"/>
        <v>DO - NCREC/NCCSE</v>
      </c>
      <c r="B70" s="3">
        <f t="shared" si="7"/>
        <v>26.77</v>
      </c>
      <c r="Y70" s="1"/>
    </row>
    <row r="71" spans="1:25" x14ac:dyDescent="0.25">
      <c r="A71" s="2" t="str">
        <f t="shared" si="6"/>
        <v>DO - PJH</v>
      </c>
      <c r="B71" s="3">
        <f t="shared" si="7"/>
        <v>3</v>
      </c>
      <c r="Y71" s="1"/>
    </row>
    <row r="72" spans="1:25" x14ac:dyDescent="0.25">
      <c r="A72" s="2" t="str">
        <f t="shared" si="6"/>
        <v>DO - SDCOE</v>
      </c>
      <c r="B72" s="3">
        <f t="shared" si="7"/>
        <v>51.4</v>
      </c>
      <c r="Y72" s="1"/>
    </row>
    <row r="73" spans="1:25" x14ac:dyDescent="0.25">
      <c r="A73" s="2" t="str">
        <f t="shared" si="6"/>
        <v>DO - SOS</v>
      </c>
      <c r="B73" s="3">
        <f t="shared" si="7"/>
        <v>28.4</v>
      </c>
      <c r="Y73" s="1"/>
    </row>
    <row r="74" spans="1:25" x14ac:dyDescent="0.25">
      <c r="A74" s="2" t="str">
        <f t="shared" si="6"/>
        <v>DO - TRANS</v>
      </c>
      <c r="B74" s="3">
        <f t="shared" si="7"/>
        <v>3.2</v>
      </c>
      <c r="Y74" s="1"/>
    </row>
    <row r="75" spans="1:25" x14ac:dyDescent="0.25">
      <c r="A75" s="2" t="str">
        <f t="shared" si="6"/>
        <v>DO - VALLECITOS</v>
      </c>
      <c r="B75" s="3">
        <f t="shared" si="7"/>
        <v>7.6</v>
      </c>
      <c r="Y75" s="1"/>
    </row>
    <row r="76" spans="1:25" x14ac:dyDescent="0.25">
      <c r="A76" s="2" t="str">
        <f t="shared" si="6"/>
        <v>DO - WHF</v>
      </c>
      <c r="B76" s="3">
        <f t="shared" si="7"/>
        <v>1.54</v>
      </c>
      <c r="Y76" s="1"/>
    </row>
    <row r="77" spans="1:25" x14ac:dyDescent="0.25">
      <c r="A77" s="2" t="str">
        <f>CONCATENATE(J$1," ","-"," ",$E2)</f>
        <v>FSA - BONSALL USD</v>
      </c>
      <c r="B77" s="3">
        <f>J2</f>
        <v>7.04</v>
      </c>
      <c r="Y77" s="1"/>
    </row>
    <row r="78" spans="1:25" x14ac:dyDescent="0.25">
      <c r="A78" s="2" t="str">
        <f t="shared" ref="A78:A95" si="8">CONCATENATE(J$1," ","-"," ",$E3)</f>
        <v>FSA - CNS</v>
      </c>
      <c r="B78" s="3">
        <f t="shared" ref="B78:B95" si="9">J3</f>
        <v>0.09</v>
      </c>
      <c r="Y78" s="1"/>
    </row>
    <row r="79" spans="1:25" x14ac:dyDescent="0.25">
      <c r="A79" s="2" t="str">
        <f t="shared" si="8"/>
        <v>FSA - DE LUZ</v>
      </c>
      <c r="B79" s="3">
        <f t="shared" si="9"/>
        <v>10</v>
      </c>
      <c r="Y79" s="1"/>
    </row>
    <row r="80" spans="1:25" x14ac:dyDescent="0.25">
      <c r="A80" s="2" t="str">
        <f t="shared" si="8"/>
        <v>FSA - DO</v>
      </c>
      <c r="B80" s="3">
        <f t="shared" si="9"/>
        <v>1</v>
      </c>
      <c r="Y80" s="1"/>
    </row>
    <row r="81" spans="1:25" x14ac:dyDescent="0.25">
      <c r="A81" s="2" t="str">
        <f t="shared" si="8"/>
        <v>FSA - FSA</v>
      </c>
      <c r="B81" s="3">
        <f t="shared" si="9"/>
        <v>0</v>
      </c>
      <c r="Y81" s="1"/>
    </row>
    <row r="82" spans="1:25" x14ac:dyDescent="0.25">
      <c r="A82" s="2" t="str">
        <f t="shared" si="8"/>
        <v>FSA - FUHS</v>
      </c>
      <c r="B82" s="3">
        <f t="shared" si="9"/>
        <v>2.7</v>
      </c>
      <c r="Y82" s="1"/>
    </row>
    <row r="83" spans="1:25" x14ac:dyDescent="0.25">
      <c r="A83" s="2" t="str">
        <f t="shared" si="8"/>
        <v>FSA - LAP / FHA</v>
      </c>
      <c r="B83" s="3">
        <f t="shared" si="9"/>
        <v>1.1399999999999999</v>
      </c>
      <c r="Y83" s="1"/>
    </row>
    <row r="84" spans="1:25" x14ac:dyDescent="0.25">
      <c r="A84" s="2" t="str">
        <f t="shared" si="8"/>
        <v>FSA - LAS PULGAS GATE</v>
      </c>
      <c r="B84" s="3">
        <f t="shared" si="9"/>
        <v>27.3</v>
      </c>
      <c r="Y84" s="1"/>
    </row>
    <row r="85" spans="1:25" x14ac:dyDescent="0.25">
      <c r="A85" s="2" t="str">
        <f t="shared" si="8"/>
        <v>FSA - LOE</v>
      </c>
      <c r="B85" s="3">
        <f t="shared" si="9"/>
        <v>2.7</v>
      </c>
      <c r="Y85" s="1"/>
    </row>
    <row r="86" spans="1:25" x14ac:dyDescent="0.25">
      <c r="A86" s="2" t="str">
        <f t="shared" si="8"/>
        <v>FSA - MCC</v>
      </c>
      <c r="B86" s="3">
        <f t="shared" si="9"/>
        <v>0.2</v>
      </c>
      <c r="Y86" s="1"/>
    </row>
    <row r="87" spans="1:25" x14ac:dyDescent="0.25">
      <c r="A87" s="2" t="str">
        <f t="shared" si="8"/>
        <v>FSA - MEE / SMA</v>
      </c>
      <c r="B87" s="3">
        <f t="shared" si="9"/>
        <v>0.38</v>
      </c>
      <c r="Y87" s="1"/>
    </row>
    <row r="88" spans="1:25" x14ac:dyDescent="0.25">
      <c r="A88" s="2" t="str">
        <f t="shared" si="8"/>
        <v>FSA - MFP</v>
      </c>
      <c r="B88" s="3">
        <f t="shared" si="9"/>
        <v>6.05</v>
      </c>
      <c r="Y88" s="1"/>
    </row>
    <row r="89" spans="1:25" x14ac:dyDescent="0.25">
      <c r="A89" s="2" t="str">
        <f t="shared" si="8"/>
        <v>FSA - NCREC/NCCSE</v>
      </c>
      <c r="B89" s="3">
        <f t="shared" si="9"/>
        <v>27.63</v>
      </c>
      <c r="Y89" s="1"/>
    </row>
    <row r="90" spans="1:25" x14ac:dyDescent="0.25">
      <c r="A90" s="2" t="str">
        <f t="shared" si="8"/>
        <v>FSA - PJH</v>
      </c>
      <c r="B90" s="3">
        <f t="shared" si="9"/>
        <v>2.38</v>
      </c>
      <c r="Y90" s="1"/>
    </row>
    <row r="91" spans="1:25" x14ac:dyDescent="0.25">
      <c r="A91" s="2" t="str">
        <f t="shared" si="8"/>
        <v>FSA - SDCOE</v>
      </c>
      <c r="B91" s="3">
        <f t="shared" si="9"/>
        <v>52.15</v>
      </c>
      <c r="Y91" s="1"/>
    </row>
    <row r="92" spans="1:25" x14ac:dyDescent="0.25">
      <c r="A92" s="2" t="str">
        <f t="shared" si="8"/>
        <v>FSA - SOS</v>
      </c>
      <c r="B92" s="3">
        <f t="shared" si="9"/>
        <v>27.4</v>
      </c>
      <c r="Y92" s="1"/>
    </row>
    <row r="93" spans="1:25" x14ac:dyDescent="0.25">
      <c r="A93" s="2" t="str">
        <f t="shared" si="8"/>
        <v>FSA - TRANS</v>
      </c>
      <c r="B93" s="3">
        <f t="shared" si="9"/>
        <v>2.5</v>
      </c>
      <c r="Y93" s="1"/>
    </row>
    <row r="94" spans="1:25" x14ac:dyDescent="0.25">
      <c r="A94" s="2" t="str">
        <f t="shared" si="8"/>
        <v>FSA - VALLECITOS</v>
      </c>
      <c r="B94" s="3">
        <f t="shared" si="9"/>
        <v>8.35</v>
      </c>
      <c r="Y94" s="1"/>
    </row>
    <row r="95" spans="1:25" x14ac:dyDescent="0.25">
      <c r="A95" s="2" t="str">
        <f t="shared" si="8"/>
        <v>FSA - WHF</v>
      </c>
      <c r="B95" s="3">
        <f t="shared" si="9"/>
        <v>2.42</v>
      </c>
      <c r="Y95" s="1"/>
    </row>
    <row r="96" spans="1:25" x14ac:dyDescent="0.25">
      <c r="A96" s="2" t="str">
        <f>CONCATENATE(K$1," ","-"," ",$E2)</f>
        <v>FUHS - BONSALL USD</v>
      </c>
      <c r="B96" s="3">
        <f>K2</f>
        <v>5.4</v>
      </c>
      <c r="Y96" s="1"/>
    </row>
    <row r="97" spans="1:25" x14ac:dyDescent="0.25">
      <c r="A97" s="2" t="str">
        <f t="shared" ref="A97:A114" si="10">CONCATENATE(K$1," ","-"," ",$E3)</f>
        <v>FUHS - CNS</v>
      </c>
      <c r="B97" s="3">
        <f t="shared" ref="B97:B114" si="11">K3</f>
        <v>2.7</v>
      </c>
      <c r="Y97" s="1"/>
    </row>
    <row r="98" spans="1:25" x14ac:dyDescent="0.25">
      <c r="A98" s="2" t="str">
        <f t="shared" si="10"/>
        <v>FUHS - DE LUZ</v>
      </c>
      <c r="B98" s="3">
        <f t="shared" si="11"/>
        <v>12.1</v>
      </c>
      <c r="Y98" s="1"/>
    </row>
    <row r="99" spans="1:25" x14ac:dyDescent="0.25">
      <c r="A99" s="2" t="str">
        <f t="shared" si="10"/>
        <v>FUHS - DO</v>
      </c>
      <c r="B99" s="3">
        <f t="shared" si="11"/>
        <v>4</v>
      </c>
      <c r="Y99" s="1"/>
    </row>
    <row r="100" spans="1:25" x14ac:dyDescent="0.25">
      <c r="A100" s="2" t="str">
        <f t="shared" si="10"/>
        <v>FUHS - FSA</v>
      </c>
      <c r="B100" s="3">
        <f t="shared" si="11"/>
        <v>2.7</v>
      </c>
      <c r="Y100" s="1"/>
    </row>
    <row r="101" spans="1:25" x14ac:dyDescent="0.25">
      <c r="A101" s="2" t="str">
        <f t="shared" si="10"/>
        <v>FUHS - FUHS</v>
      </c>
      <c r="B101" s="3">
        <f t="shared" si="11"/>
        <v>0</v>
      </c>
      <c r="Y101" s="1"/>
    </row>
    <row r="102" spans="1:25" x14ac:dyDescent="0.25">
      <c r="A102" s="2" t="str">
        <f t="shared" si="10"/>
        <v>FUHS - LAP / FHA</v>
      </c>
      <c r="B102" s="3">
        <f t="shared" si="11"/>
        <v>2.6</v>
      </c>
      <c r="Y102" s="1"/>
    </row>
    <row r="103" spans="1:25" x14ac:dyDescent="0.25">
      <c r="A103" s="2" t="str">
        <f t="shared" si="10"/>
        <v>FUHS - LAS PULGAS GATE</v>
      </c>
      <c r="B103" s="3">
        <f t="shared" si="11"/>
        <v>25.7</v>
      </c>
      <c r="Y103" s="1"/>
    </row>
    <row r="104" spans="1:25" x14ac:dyDescent="0.25">
      <c r="A104" s="2" t="str">
        <f t="shared" si="10"/>
        <v>FUHS - LOE</v>
      </c>
      <c r="B104" s="3">
        <f t="shared" si="11"/>
        <v>2.13</v>
      </c>
      <c r="Y104" s="1"/>
    </row>
    <row r="105" spans="1:25" x14ac:dyDescent="0.25">
      <c r="A105" s="2" t="str">
        <f t="shared" si="10"/>
        <v>FUHS - MCC</v>
      </c>
      <c r="B105" s="3">
        <f t="shared" si="11"/>
        <v>2.6</v>
      </c>
      <c r="Y105" s="1"/>
    </row>
    <row r="106" spans="1:25" x14ac:dyDescent="0.25">
      <c r="A106" s="2" t="str">
        <f t="shared" si="10"/>
        <v>FUHS - MEE / SMA</v>
      </c>
      <c r="B106" s="3">
        <f t="shared" si="11"/>
        <v>2.73</v>
      </c>
      <c r="Y106" s="1"/>
    </row>
    <row r="107" spans="1:25" x14ac:dyDescent="0.25">
      <c r="A107" s="2" t="str">
        <f t="shared" si="10"/>
        <v>FUHS - MFP</v>
      </c>
      <c r="B107" s="3">
        <f t="shared" si="11"/>
        <v>7.6</v>
      </c>
      <c r="Y107" s="1"/>
    </row>
    <row r="108" spans="1:25" x14ac:dyDescent="0.25">
      <c r="A108" s="2" t="str">
        <f t="shared" si="10"/>
        <v>FUHS - NCREC/NCCSE</v>
      </c>
      <c r="B108" s="3">
        <f t="shared" si="11"/>
        <v>20.5</v>
      </c>
      <c r="Y108" s="1"/>
    </row>
    <row r="109" spans="1:25" x14ac:dyDescent="0.25">
      <c r="A109" s="2" t="str">
        <f t="shared" si="10"/>
        <v>FUHS - PJH</v>
      </c>
      <c r="B109" s="3">
        <f t="shared" si="11"/>
        <v>1.85</v>
      </c>
      <c r="Y109" s="1"/>
    </row>
    <row r="110" spans="1:25" x14ac:dyDescent="0.25">
      <c r="A110" s="2" t="str">
        <f t="shared" si="10"/>
        <v>FUHS - SDCOE</v>
      </c>
      <c r="B110" s="3">
        <f t="shared" si="11"/>
        <v>53</v>
      </c>
      <c r="Y110" s="1"/>
    </row>
    <row r="111" spans="1:25" x14ac:dyDescent="0.25">
      <c r="A111" s="2" t="str">
        <f t="shared" si="10"/>
        <v>FUHS - SOS</v>
      </c>
      <c r="B111" s="3">
        <f t="shared" si="11"/>
        <v>35.4</v>
      </c>
      <c r="Y111" s="1"/>
    </row>
    <row r="112" spans="1:25" x14ac:dyDescent="0.25">
      <c r="A112" s="2" t="str">
        <f t="shared" si="10"/>
        <v>FUHS - TRANS</v>
      </c>
      <c r="B112" s="3">
        <f t="shared" si="11"/>
        <v>0.8</v>
      </c>
      <c r="Y112" s="1"/>
    </row>
    <row r="113" spans="1:25" x14ac:dyDescent="0.25">
      <c r="A113" s="2" t="str">
        <f t="shared" si="10"/>
        <v>FUHS - VALLECITOS</v>
      </c>
      <c r="B113" s="3">
        <f t="shared" si="11"/>
        <v>9</v>
      </c>
      <c r="Y113" s="1"/>
    </row>
    <row r="114" spans="1:25" x14ac:dyDescent="0.25">
      <c r="A114" s="2" t="str">
        <f t="shared" si="10"/>
        <v>FUHS - WHF</v>
      </c>
      <c r="B114" s="3">
        <f t="shared" si="11"/>
        <v>3</v>
      </c>
      <c r="Y114" s="1"/>
    </row>
    <row r="115" spans="1:25" x14ac:dyDescent="0.25">
      <c r="A115" s="2" t="str">
        <f>CONCATENATE(L$1," ","-"," ",$E2)</f>
        <v>LAP / FHA - BONSALL USD</v>
      </c>
      <c r="B115" s="3">
        <f>L2</f>
        <v>9.42</v>
      </c>
      <c r="Y115" s="1"/>
    </row>
    <row r="116" spans="1:25" x14ac:dyDescent="0.25">
      <c r="A116" s="2" t="str">
        <f t="shared" ref="A116:A133" si="12">CONCATENATE(L$1," ","-"," ",$E3)</f>
        <v>LAP / FHA - CNS</v>
      </c>
      <c r="B116" s="3">
        <f t="shared" ref="B116:B133" si="13">L3</f>
        <v>1.5</v>
      </c>
      <c r="Y116" s="1"/>
    </row>
    <row r="117" spans="1:25" x14ac:dyDescent="0.25">
      <c r="A117" s="2" t="str">
        <f t="shared" si="12"/>
        <v>LAP / FHA - DE LUZ</v>
      </c>
      <c r="B117" s="3">
        <f t="shared" si="13"/>
        <v>10.8</v>
      </c>
      <c r="Y117" s="1"/>
    </row>
    <row r="118" spans="1:25" x14ac:dyDescent="0.25">
      <c r="A118" s="2" t="str">
        <f t="shared" si="12"/>
        <v>LAP / FHA - DO</v>
      </c>
      <c r="B118" s="3">
        <f t="shared" si="13"/>
        <v>1.5</v>
      </c>
      <c r="Y118" s="1"/>
    </row>
    <row r="119" spans="1:25" x14ac:dyDescent="0.25">
      <c r="A119" s="2" t="str">
        <f t="shared" si="12"/>
        <v>LAP / FHA - FSA</v>
      </c>
      <c r="B119" s="3">
        <f t="shared" si="13"/>
        <v>1.1399999999999999</v>
      </c>
      <c r="Y119" s="1"/>
    </row>
    <row r="120" spans="1:25" x14ac:dyDescent="0.25">
      <c r="A120" s="2" t="str">
        <f t="shared" si="12"/>
        <v>LAP / FHA - FUHS</v>
      </c>
      <c r="B120" s="3">
        <f t="shared" si="13"/>
        <v>2.6</v>
      </c>
      <c r="Y120" s="1"/>
    </row>
    <row r="121" spans="1:25" x14ac:dyDescent="0.25">
      <c r="A121" s="2" t="str">
        <f t="shared" si="12"/>
        <v>LAP / FHA - LAP / FHA</v>
      </c>
      <c r="B121" s="3">
        <f t="shared" si="13"/>
        <v>0</v>
      </c>
      <c r="Y121" s="1"/>
    </row>
    <row r="122" spans="1:25" x14ac:dyDescent="0.25">
      <c r="A122" s="2" t="str">
        <f t="shared" si="12"/>
        <v>LAP / FHA - LAS PULGAS GATE</v>
      </c>
      <c r="B122" s="3">
        <f t="shared" si="13"/>
        <v>28</v>
      </c>
      <c r="Y122" s="1"/>
    </row>
    <row r="123" spans="1:25" x14ac:dyDescent="0.25">
      <c r="A123" s="2" t="str">
        <f t="shared" si="12"/>
        <v>LAP / FHA - LOE</v>
      </c>
      <c r="B123" s="3">
        <f t="shared" si="13"/>
        <v>1.7</v>
      </c>
      <c r="Y123" s="1"/>
    </row>
    <row r="124" spans="1:25" x14ac:dyDescent="0.25">
      <c r="A124" s="2" t="str">
        <f t="shared" si="12"/>
        <v>LAP / FHA - MCC</v>
      </c>
      <c r="B124" s="3">
        <f t="shared" si="13"/>
        <v>1.4</v>
      </c>
      <c r="Y124" s="1"/>
    </row>
    <row r="125" spans="1:25" x14ac:dyDescent="0.25">
      <c r="A125" s="2" t="str">
        <f t="shared" si="12"/>
        <v>LAP / FHA - MEE / SMA</v>
      </c>
      <c r="B125" s="3">
        <f t="shared" si="13"/>
        <v>1.5</v>
      </c>
      <c r="Y125" s="1"/>
    </row>
    <row r="126" spans="1:25" x14ac:dyDescent="0.25">
      <c r="A126" s="2" t="str">
        <f t="shared" si="12"/>
        <v>LAP / FHA - MFP</v>
      </c>
      <c r="B126" s="3">
        <f t="shared" si="13"/>
        <v>7.14</v>
      </c>
      <c r="Y126" s="1"/>
    </row>
    <row r="127" spans="1:25" x14ac:dyDescent="0.25">
      <c r="A127" s="2" t="str">
        <f t="shared" si="12"/>
        <v>LAP / FHA - NCREC/NCCSE</v>
      </c>
      <c r="B127" s="3">
        <f t="shared" si="13"/>
        <v>26.82</v>
      </c>
      <c r="Y127" s="1"/>
    </row>
    <row r="128" spans="1:25" x14ac:dyDescent="0.25">
      <c r="A128" s="2" t="str">
        <f t="shared" si="12"/>
        <v>LAP / FHA - PJH</v>
      </c>
      <c r="B128" s="3">
        <f t="shared" si="13"/>
        <v>1.4</v>
      </c>
      <c r="Y128" s="1"/>
    </row>
    <row r="129" spans="1:25" x14ac:dyDescent="0.25">
      <c r="A129" s="2" t="str">
        <f t="shared" si="12"/>
        <v>LAP / FHA - SDCOE</v>
      </c>
      <c r="B129" s="3">
        <f t="shared" si="13"/>
        <v>51.34</v>
      </c>
      <c r="Y129" s="1"/>
    </row>
    <row r="130" spans="1:25" x14ac:dyDescent="0.25">
      <c r="A130" s="2" t="str">
        <f t="shared" si="12"/>
        <v>LAP / FHA - SOS</v>
      </c>
      <c r="B130" s="3">
        <f t="shared" si="13"/>
        <v>28.6</v>
      </c>
      <c r="Y130" s="1"/>
    </row>
    <row r="131" spans="1:25" x14ac:dyDescent="0.25">
      <c r="A131" s="2" t="str">
        <f t="shared" si="12"/>
        <v>LAP / FHA - TRANS</v>
      </c>
      <c r="B131" s="3">
        <f t="shared" si="13"/>
        <v>3.2</v>
      </c>
      <c r="Y131" s="1"/>
    </row>
    <row r="132" spans="1:25" x14ac:dyDescent="0.25">
      <c r="A132" s="2" t="str">
        <f t="shared" si="12"/>
        <v>LAP / FHA - VALLECITOS</v>
      </c>
      <c r="B132" s="3">
        <f t="shared" si="13"/>
        <v>7.55</v>
      </c>
      <c r="Y132" s="1"/>
    </row>
    <row r="133" spans="1:25" x14ac:dyDescent="0.25">
      <c r="A133" s="2" t="str">
        <f t="shared" si="12"/>
        <v>LAP / FHA - WHF</v>
      </c>
      <c r="B133" s="3">
        <f t="shared" si="13"/>
        <v>1.55</v>
      </c>
      <c r="Y133" s="1"/>
    </row>
    <row r="134" spans="1:25" x14ac:dyDescent="0.25">
      <c r="A134" s="2" t="str">
        <f>CONCATENATE(N$1," ","-"," ",$E2)</f>
        <v>LOE - BONSALL USD</v>
      </c>
      <c r="B134" s="3">
        <f>N2</f>
        <v>7.73</v>
      </c>
      <c r="Y134" s="1"/>
    </row>
    <row r="135" spans="1:25" x14ac:dyDescent="0.25">
      <c r="A135" s="2" t="str">
        <f t="shared" ref="A135:A152" si="14">CONCATENATE(N$1," ","-"," ",$E3)</f>
        <v>LOE - CNS</v>
      </c>
      <c r="B135" s="3">
        <f t="shared" ref="B135:B152" si="15">N3</f>
        <v>2.8</v>
      </c>
      <c r="Y135" s="1"/>
    </row>
    <row r="136" spans="1:25" x14ac:dyDescent="0.25">
      <c r="A136" s="2" t="str">
        <f t="shared" si="14"/>
        <v>LOE - DE LUZ</v>
      </c>
      <c r="B136" s="3">
        <f t="shared" si="15"/>
        <v>12.5</v>
      </c>
      <c r="Y136" s="1"/>
    </row>
    <row r="137" spans="1:25" x14ac:dyDescent="0.25">
      <c r="A137" s="2" t="str">
        <f t="shared" si="14"/>
        <v>LOE - DO</v>
      </c>
      <c r="B137" s="3">
        <f t="shared" si="15"/>
        <v>3.18</v>
      </c>
      <c r="Y137" s="1"/>
    </row>
    <row r="138" spans="1:25" x14ac:dyDescent="0.25">
      <c r="A138" s="2" t="str">
        <f t="shared" si="14"/>
        <v>LOE - FSA</v>
      </c>
      <c r="B138" s="3">
        <f t="shared" si="15"/>
        <v>2.7</v>
      </c>
      <c r="Y138" s="1"/>
    </row>
    <row r="139" spans="1:25" x14ac:dyDescent="0.25">
      <c r="A139" s="2" t="str">
        <f t="shared" si="14"/>
        <v>LOE - FUHS</v>
      </c>
      <c r="B139" s="3">
        <f t="shared" si="15"/>
        <v>2.13</v>
      </c>
      <c r="Y139" s="1"/>
    </row>
    <row r="140" spans="1:25" x14ac:dyDescent="0.25">
      <c r="A140" s="2" t="str">
        <f t="shared" si="14"/>
        <v>LOE - LAP / FHA</v>
      </c>
      <c r="B140" s="3">
        <f t="shared" si="15"/>
        <v>1.7</v>
      </c>
      <c r="Y140" s="1"/>
    </row>
    <row r="141" spans="1:25" x14ac:dyDescent="0.25">
      <c r="A141" s="2" t="str">
        <f t="shared" si="14"/>
        <v>LOE - LAS PULGAS GATE</v>
      </c>
      <c r="B141" s="3">
        <f t="shared" si="15"/>
        <v>28</v>
      </c>
      <c r="Y141" s="1"/>
    </row>
    <row r="142" spans="1:25" x14ac:dyDescent="0.25">
      <c r="A142" s="2" t="str">
        <f t="shared" si="14"/>
        <v>LOE - LOE</v>
      </c>
      <c r="B142" s="3">
        <f t="shared" si="15"/>
        <v>0</v>
      </c>
      <c r="Y142" s="1"/>
    </row>
    <row r="143" spans="1:25" x14ac:dyDescent="0.25">
      <c r="A143" s="2" t="str">
        <f t="shared" si="14"/>
        <v>LOE - MCC</v>
      </c>
      <c r="B143" s="3">
        <f t="shared" si="15"/>
        <v>2.6</v>
      </c>
      <c r="Y143" s="1"/>
    </row>
    <row r="144" spans="1:25" x14ac:dyDescent="0.25">
      <c r="A144" s="2" t="str">
        <f t="shared" si="14"/>
        <v>LOE - MEE / SMA</v>
      </c>
      <c r="B144" s="3">
        <f t="shared" si="15"/>
        <v>3</v>
      </c>
      <c r="Y144" s="1"/>
    </row>
    <row r="145" spans="1:25" x14ac:dyDescent="0.25">
      <c r="A145" s="2" t="str">
        <f t="shared" si="14"/>
        <v>LOE - MFP</v>
      </c>
      <c r="B145" s="3">
        <f t="shared" si="15"/>
        <v>8.6</v>
      </c>
      <c r="Y145" s="1"/>
    </row>
    <row r="146" spans="1:25" x14ac:dyDescent="0.25">
      <c r="A146" s="2" t="str">
        <f t="shared" si="14"/>
        <v>LOE - NCREC/NCCSE</v>
      </c>
      <c r="B146" s="3">
        <f t="shared" si="15"/>
        <v>25</v>
      </c>
      <c r="Y146" s="1"/>
    </row>
    <row r="147" spans="1:25" x14ac:dyDescent="0.25">
      <c r="A147" s="2" t="str">
        <f t="shared" si="14"/>
        <v>LOE - PJH</v>
      </c>
      <c r="B147" s="3">
        <f t="shared" si="15"/>
        <v>0.3</v>
      </c>
      <c r="Y147" s="1"/>
    </row>
    <row r="148" spans="1:25" x14ac:dyDescent="0.25">
      <c r="A148" s="2" t="str">
        <f t="shared" si="14"/>
        <v>LOE - SDCOE</v>
      </c>
      <c r="B148" s="3">
        <f t="shared" si="15"/>
        <v>49.46</v>
      </c>
      <c r="Y148" s="1"/>
    </row>
    <row r="149" spans="1:25" x14ac:dyDescent="0.25">
      <c r="A149" s="2" t="str">
        <f t="shared" si="14"/>
        <v>LOE - SOS</v>
      </c>
      <c r="B149" s="3">
        <f t="shared" si="15"/>
        <v>30.1</v>
      </c>
      <c r="Y149" s="1"/>
    </row>
    <row r="150" spans="1:25" x14ac:dyDescent="0.25">
      <c r="A150" s="2" t="str">
        <f t="shared" si="14"/>
        <v>LOE - TRANS</v>
      </c>
      <c r="B150" s="3">
        <f t="shared" si="15"/>
        <v>2.7</v>
      </c>
      <c r="Y150" s="1"/>
    </row>
    <row r="151" spans="1:25" x14ac:dyDescent="0.25">
      <c r="A151" s="2" t="str">
        <f t="shared" si="14"/>
        <v>LOE - VALLECITOS</v>
      </c>
      <c r="B151" s="3">
        <f t="shared" si="15"/>
        <v>7</v>
      </c>
      <c r="Y151" s="1"/>
    </row>
    <row r="152" spans="1:25" x14ac:dyDescent="0.25">
      <c r="A152" s="2" t="str">
        <f t="shared" si="14"/>
        <v>LOE - WHF</v>
      </c>
      <c r="B152" s="3">
        <f t="shared" si="15"/>
        <v>2.1</v>
      </c>
      <c r="Y152" s="1"/>
    </row>
    <row r="153" spans="1:25" x14ac:dyDescent="0.25">
      <c r="A153" s="2" t="str">
        <f>CONCATENATE(O$1," ","-"," ",$E2)</f>
        <v>MCC - BONSALL USD</v>
      </c>
      <c r="B153" s="3">
        <f>O2</f>
        <v>7.1</v>
      </c>
      <c r="Y153" s="1"/>
    </row>
    <row r="154" spans="1:25" x14ac:dyDescent="0.25">
      <c r="A154" s="2" t="str">
        <f t="shared" ref="A154:A171" si="16">CONCATENATE(O$1," ","-"," ",$E3)</f>
        <v>MCC - CNS</v>
      </c>
      <c r="B154" s="3">
        <f t="shared" ref="B154:B171" si="17">O3</f>
        <v>0.2</v>
      </c>
      <c r="Y154" s="1"/>
    </row>
    <row r="155" spans="1:25" x14ac:dyDescent="0.25">
      <c r="A155" s="2" t="str">
        <f t="shared" si="16"/>
        <v>MCC - DE LUZ</v>
      </c>
      <c r="B155" s="3">
        <f t="shared" si="17"/>
        <v>9.9</v>
      </c>
      <c r="Y155" s="1"/>
    </row>
    <row r="156" spans="1:25" x14ac:dyDescent="0.25">
      <c r="A156" s="2" t="str">
        <f t="shared" si="16"/>
        <v>MCC - DO</v>
      </c>
      <c r="B156" s="3">
        <f t="shared" si="17"/>
        <v>0.8</v>
      </c>
      <c r="Y156" s="1"/>
    </row>
    <row r="157" spans="1:25" x14ac:dyDescent="0.25">
      <c r="A157" s="2" t="str">
        <f t="shared" si="16"/>
        <v>MCC - FSA</v>
      </c>
      <c r="B157" s="3">
        <f t="shared" si="17"/>
        <v>0.2</v>
      </c>
      <c r="Y157" s="1"/>
    </row>
    <row r="158" spans="1:25" x14ac:dyDescent="0.25">
      <c r="A158" s="2" t="str">
        <f t="shared" si="16"/>
        <v>MCC - FUHS</v>
      </c>
      <c r="B158" s="3">
        <f t="shared" si="17"/>
        <v>2.6</v>
      </c>
      <c r="Y158" s="1"/>
    </row>
    <row r="159" spans="1:25" x14ac:dyDescent="0.25">
      <c r="A159" s="2" t="str">
        <f t="shared" si="16"/>
        <v>MCC - LAP / FHA</v>
      </c>
      <c r="B159" s="3">
        <f t="shared" si="17"/>
        <v>1.4</v>
      </c>
      <c r="Y159" s="1"/>
    </row>
    <row r="160" spans="1:25" x14ac:dyDescent="0.25">
      <c r="A160" s="2" t="str">
        <f t="shared" si="16"/>
        <v>MCC - LAS PULGAS GATE</v>
      </c>
      <c r="B160" s="3">
        <f t="shared" si="17"/>
        <v>27.2</v>
      </c>
      <c r="Y160" s="1"/>
    </row>
    <row r="161" spans="1:25" x14ac:dyDescent="0.25">
      <c r="A161" s="2" t="str">
        <f t="shared" si="16"/>
        <v>MCC - LOE</v>
      </c>
      <c r="B161" s="3">
        <f t="shared" si="17"/>
        <v>2.6</v>
      </c>
      <c r="Y161" s="1"/>
    </row>
    <row r="162" spans="1:25" x14ac:dyDescent="0.25">
      <c r="A162" s="2" t="str">
        <f t="shared" si="16"/>
        <v>MCC - MCC</v>
      </c>
      <c r="B162" s="3">
        <f t="shared" si="17"/>
        <v>0</v>
      </c>
      <c r="Y162" s="1"/>
    </row>
    <row r="163" spans="1:25" x14ac:dyDescent="0.25">
      <c r="A163" s="2" t="str">
        <f t="shared" si="16"/>
        <v>MCC - MEE / SMA</v>
      </c>
      <c r="B163" s="3">
        <f t="shared" si="17"/>
        <v>0.3</v>
      </c>
      <c r="Y163" s="1"/>
    </row>
    <row r="164" spans="1:25" x14ac:dyDescent="0.25">
      <c r="A164" s="2" t="str">
        <f t="shared" si="16"/>
        <v>MCC - MFP</v>
      </c>
      <c r="B164" s="3">
        <f t="shared" si="17"/>
        <v>5.4</v>
      </c>
      <c r="Y164" s="1"/>
    </row>
    <row r="165" spans="1:25" x14ac:dyDescent="0.25">
      <c r="A165" s="2" t="str">
        <f t="shared" si="16"/>
        <v>MCC - NCREC/NCCSE</v>
      </c>
      <c r="B165" s="3">
        <f t="shared" si="17"/>
        <v>25</v>
      </c>
      <c r="Y165" s="1"/>
    </row>
    <row r="166" spans="1:25" x14ac:dyDescent="0.25">
      <c r="A166" s="2" t="str">
        <f t="shared" si="16"/>
        <v>MCC - PJH</v>
      </c>
      <c r="B166" s="3">
        <f t="shared" si="17"/>
        <v>2.5</v>
      </c>
      <c r="Y166" s="1"/>
    </row>
    <row r="167" spans="1:25" x14ac:dyDescent="0.25">
      <c r="A167" s="2" t="str">
        <f t="shared" si="16"/>
        <v>MCC - SDCOE</v>
      </c>
      <c r="B167" s="3">
        <f t="shared" si="17"/>
        <v>52.2</v>
      </c>
      <c r="Y167" s="1"/>
    </row>
    <row r="168" spans="1:25" x14ac:dyDescent="0.25">
      <c r="A168" s="2" t="str">
        <f t="shared" si="16"/>
        <v>MCC - SOS</v>
      </c>
      <c r="B168" s="3">
        <f t="shared" si="17"/>
        <v>27.5</v>
      </c>
      <c r="Y168" s="1"/>
    </row>
    <row r="169" spans="1:25" x14ac:dyDescent="0.25">
      <c r="A169" s="2" t="str">
        <f t="shared" si="16"/>
        <v>MCC - TRANS</v>
      </c>
      <c r="B169" s="3">
        <f t="shared" si="17"/>
        <v>2.2999999999999998</v>
      </c>
      <c r="Y169" s="1"/>
    </row>
    <row r="170" spans="1:25" x14ac:dyDescent="0.25">
      <c r="A170" s="2" t="str">
        <f t="shared" si="16"/>
        <v>MCC - VALLECITOS</v>
      </c>
      <c r="B170" s="3">
        <f t="shared" si="17"/>
        <v>8.4</v>
      </c>
      <c r="Y170" s="1"/>
    </row>
    <row r="171" spans="1:25" x14ac:dyDescent="0.25">
      <c r="A171" s="2" t="str">
        <f t="shared" si="16"/>
        <v>MCC - WHF</v>
      </c>
      <c r="B171" s="3">
        <f t="shared" si="17"/>
        <v>2.2999999999999998</v>
      </c>
      <c r="Y171" s="1"/>
    </row>
    <row r="172" spans="1:25" x14ac:dyDescent="0.25">
      <c r="A172" s="2" t="str">
        <f>CONCATENATE(P$1," ","-"," ",$E2)</f>
        <v>MEE / SMA - BONSALL USD</v>
      </c>
      <c r="B172" s="3">
        <f>P2</f>
        <v>7.3</v>
      </c>
      <c r="Y172" s="1"/>
    </row>
    <row r="173" spans="1:25" x14ac:dyDescent="0.25">
      <c r="A173" s="2" t="str">
        <f t="shared" ref="A173:A190" si="18">CONCATENATE(P$1," ","-"," ",$E3)</f>
        <v>MEE / SMA - CNS</v>
      </c>
      <c r="B173" s="3">
        <f t="shared" ref="B173:B190" si="19">P3</f>
        <v>0.4</v>
      </c>
      <c r="Y173" s="1"/>
    </row>
    <row r="174" spans="1:25" x14ac:dyDescent="0.25">
      <c r="A174" s="2" t="str">
        <f t="shared" si="18"/>
        <v>MEE / SMA - DE LUZ</v>
      </c>
      <c r="B174" s="3">
        <f t="shared" si="19"/>
        <v>9.6999999999999993</v>
      </c>
      <c r="Y174" s="1"/>
    </row>
    <row r="175" spans="1:25" x14ac:dyDescent="0.25">
      <c r="A175" s="2" t="str">
        <f t="shared" si="18"/>
        <v>MEE / SMA - DO</v>
      </c>
      <c r="B175" s="3">
        <f t="shared" si="19"/>
        <v>0.72</v>
      </c>
      <c r="Y175" s="1"/>
    </row>
    <row r="176" spans="1:25" x14ac:dyDescent="0.25">
      <c r="A176" s="2" t="str">
        <f t="shared" si="18"/>
        <v>MEE / SMA - FSA</v>
      </c>
      <c r="B176" s="3">
        <f t="shared" si="19"/>
        <v>0.38</v>
      </c>
      <c r="Y176" s="1"/>
    </row>
    <row r="177" spans="1:25" x14ac:dyDescent="0.25">
      <c r="A177" s="2" t="str">
        <f t="shared" si="18"/>
        <v>MEE / SMA - FUHS</v>
      </c>
      <c r="B177" s="3">
        <f t="shared" si="19"/>
        <v>2.73</v>
      </c>
      <c r="Y177" s="1"/>
    </row>
    <row r="178" spans="1:25" x14ac:dyDescent="0.25">
      <c r="A178" s="2" t="str">
        <f t="shared" si="18"/>
        <v>MEE / SMA - LAP / FHA</v>
      </c>
      <c r="B178" s="3">
        <f t="shared" si="19"/>
        <v>1.5</v>
      </c>
      <c r="Y178" s="1"/>
    </row>
    <row r="179" spans="1:25" x14ac:dyDescent="0.25">
      <c r="A179" s="2" t="str">
        <f t="shared" si="18"/>
        <v>MEE / SMA - LAS PULGAS GATE</v>
      </c>
      <c r="B179" s="3">
        <f t="shared" si="19"/>
        <v>27.5</v>
      </c>
      <c r="Y179" s="1"/>
    </row>
    <row r="180" spans="1:25" x14ac:dyDescent="0.25">
      <c r="A180" s="2" t="str">
        <f t="shared" si="18"/>
        <v>MEE / SMA - LOE</v>
      </c>
      <c r="B180" s="3">
        <f t="shared" si="19"/>
        <v>3</v>
      </c>
      <c r="Y180" s="1"/>
    </row>
    <row r="181" spans="1:25" x14ac:dyDescent="0.25">
      <c r="A181" s="2" t="str">
        <f t="shared" si="18"/>
        <v>MEE / SMA - MCC</v>
      </c>
      <c r="B181" s="3">
        <f t="shared" si="19"/>
        <v>0.3</v>
      </c>
      <c r="Y181" s="1"/>
    </row>
    <row r="182" spans="1:25" x14ac:dyDescent="0.25">
      <c r="A182" s="2" t="str">
        <f t="shared" si="18"/>
        <v>MEE / SMA - MEE / SMA</v>
      </c>
      <c r="B182" s="3">
        <f t="shared" si="19"/>
        <v>0</v>
      </c>
      <c r="Y182" s="1"/>
    </row>
    <row r="183" spans="1:25" x14ac:dyDescent="0.25">
      <c r="A183" s="2" t="str">
        <f t="shared" si="18"/>
        <v>MEE / SMA - MFP</v>
      </c>
      <c r="B183" s="3">
        <f t="shared" si="19"/>
        <v>6.3</v>
      </c>
      <c r="Y183" s="1"/>
    </row>
    <row r="184" spans="1:25" x14ac:dyDescent="0.25">
      <c r="A184" s="2" t="str">
        <f t="shared" si="18"/>
        <v>MEE / SMA - NCREC/NCCSE</v>
      </c>
      <c r="B184" s="3">
        <f t="shared" si="19"/>
        <v>27.38</v>
      </c>
      <c r="Y184" s="1"/>
    </row>
    <row r="185" spans="1:25" x14ac:dyDescent="0.25">
      <c r="A185" s="2" t="str">
        <f t="shared" si="18"/>
        <v>MEE / SMA - PJH</v>
      </c>
      <c r="B185" s="3">
        <f t="shared" si="19"/>
        <v>2.62</v>
      </c>
      <c r="Y185" s="1"/>
    </row>
    <row r="186" spans="1:25" x14ac:dyDescent="0.25">
      <c r="A186" s="2" t="str">
        <f t="shared" si="18"/>
        <v>MEE / SMA - SDCOE</v>
      </c>
      <c r="B186" s="3">
        <f t="shared" si="19"/>
        <v>52</v>
      </c>
      <c r="Y186" s="1"/>
    </row>
    <row r="187" spans="1:25" x14ac:dyDescent="0.25">
      <c r="A187" s="2" t="str">
        <f t="shared" si="18"/>
        <v>MEE / SMA - SOS</v>
      </c>
      <c r="B187" s="3">
        <f t="shared" si="19"/>
        <v>27.8</v>
      </c>
      <c r="Y187" s="1"/>
    </row>
    <row r="188" spans="1:25" x14ac:dyDescent="0.25">
      <c r="A188" s="2" t="str">
        <f t="shared" si="18"/>
        <v>MEE / SMA - TRANS</v>
      </c>
      <c r="B188" s="3">
        <f t="shared" si="19"/>
        <v>2.6</v>
      </c>
      <c r="Y188" s="1"/>
    </row>
    <row r="189" spans="1:25" x14ac:dyDescent="0.25">
      <c r="A189" s="2" t="str">
        <f t="shared" si="18"/>
        <v>MEE / SMA - VALLECITOS</v>
      </c>
      <c r="B189" s="3">
        <f t="shared" si="19"/>
        <v>8.1</v>
      </c>
      <c r="Y189" s="1"/>
    </row>
    <row r="190" spans="1:25" x14ac:dyDescent="0.25">
      <c r="A190" s="2" t="str">
        <f t="shared" si="18"/>
        <v>MEE / SMA - WHF</v>
      </c>
      <c r="B190" s="3">
        <f t="shared" si="19"/>
        <v>2.17</v>
      </c>
      <c r="Y190" s="1"/>
    </row>
    <row r="191" spans="1:25" x14ac:dyDescent="0.25">
      <c r="A191" s="2" t="str">
        <f>CONCATENATE(Q$1," ","-"," ",$E2)</f>
        <v>MFP - BONSALL USD</v>
      </c>
      <c r="B191" s="3">
        <f>Q2</f>
        <v>12.5</v>
      </c>
      <c r="Y191" s="1"/>
    </row>
    <row r="192" spans="1:25" x14ac:dyDescent="0.25">
      <c r="A192" s="2" t="str">
        <f t="shared" ref="A192:A209" si="20">CONCATENATE(Q$1," ","-"," ",$E3)</f>
        <v>MFP - CNS</v>
      </c>
      <c r="B192" s="3">
        <f t="shared" ref="B192:B209" si="21">Q3</f>
        <v>5.0999999999999996</v>
      </c>
      <c r="Y192" s="1"/>
    </row>
    <row r="193" spans="1:25" x14ac:dyDescent="0.25">
      <c r="A193" s="2" t="str">
        <f t="shared" si="20"/>
        <v>MFP - DE LUZ</v>
      </c>
      <c r="B193" s="3">
        <f t="shared" si="21"/>
        <v>15.3</v>
      </c>
      <c r="Y193" s="1"/>
    </row>
    <row r="194" spans="1:25" x14ac:dyDescent="0.25">
      <c r="A194" s="2" t="str">
        <f t="shared" si="20"/>
        <v>MFP - DO</v>
      </c>
      <c r="B194" s="3">
        <f t="shared" si="21"/>
        <v>6.88</v>
      </c>
      <c r="Y194" s="1"/>
    </row>
    <row r="195" spans="1:25" x14ac:dyDescent="0.25">
      <c r="A195" s="2" t="str">
        <f t="shared" si="20"/>
        <v>MFP - FSA</v>
      </c>
      <c r="B195" s="3">
        <f t="shared" si="21"/>
        <v>6.05</v>
      </c>
      <c r="Y195" s="1"/>
    </row>
    <row r="196" spans="1:25" x14ac:dyDescent="0.25">
      <c r="A196" s="2" t="str">
        <f t="shared" si="20"/>
        <v>MFP - FUHS</v>
      </c>
      <c r="B196" s="3">
        <f t="shared" si="21"/>
        <v>7.6</v>
      </c>
      <c r="Y196" s="1"/>
    </row>
    <row r="197" spans="1:25" x14ac:dyDescent="0.25">
      <c r="A197" s="2" t="str">
        <f t="shared" si="20"/>
        <v>MFP - LAP / FHA</v>
      </c>
      <c r="B197" s="3">
        <f t="shared" si="21"/>
        <v>7.14</v>
      </c>
      <c r="Y197" s="1"/>
    </row>
    <row r="198" spans="1:25" x14ac:dyDescent="0.25">
      <c r="A198" s="2" t="str">
        <f t="shared" si="20"/>
        <v>MFP - LAS PULGAS GATE</v>
      </c>
      <c r="B198" s="3">
        <f t="shared" si="21"/>
        <v>19.2</v>
      </c>
      <c r="Y198" s="1"/>
    </row>
    <row r="199" spans="1:25" x14ac:dyDescent="0.25">
      <c r="A199" s="2" t="str">
        <f t="shared" si="20"/>
        <v>MFP - LOE</v>
      </c>
      <c r="B199" s="3">
        <f t="shared" si="21"/>
        <v>8.6</v>
      </c>
      <c r="Y199" s="1"/>
    </row>
    <row r="200" spans="1:25" x14ac:dyDescent="0.25">
      <c r="A200" s="2" t="str">
        <f t="shared" si="20"/>
        <v>MFP - MCC</v>
      </c>
      <c r="B200" s="3">
        <f t="shared" si="21"/>
        <v>5.4</v>
      </c>
      <c r="Y200" s="1"/>
    </row>
    <row r="201" spans="1:25" x14ac:dyDescent="0.25">
      <c r="A201" s="2" t="str">
        <f t="shared" si="20"/>
        <v>MFP - MEE / SMA</v>
      </c>
      <c r="B201" s="3">
        <f t="shared" si="21"/>
        <v>6.3</v>
      </c>
      <c r="Y201" s="1"/>
    </row>
    <row r="202" spans="1:25" x14ac:dyDescent="0.25">
      <c r="A202" s="2" t="str">
        <f t="shared" si="20"/>
        <v>MFP - MFP</v>
      </c>
      <c r="B202" s="3">
        <f t="shared" si="21"/>
        <v>0</v>
      </c>
      <c r="Y202" s="1"/>
    </row>
    <row r="203" spans="1:25" x14ac:dyDescent="0.25">
      <c r="A203" s="2" t="str">
        <f t="shared" si="20"/>
        <v>MFP - NCREC/NCCSE</v>
      </c>
      <c r="B203" s="3">
        <f t="shared" si="21"/>
        <v>21.68</v>
      </c>
      <c r="Y203" s="1"/>
    </row>
    <row r="204" spans="1:25" x14ac:dyDescent="0.25">
      <c r="A204" s="2" t="str">
        <f t="shared" si="20"/>
        <v>MFP - PJH</v>
      </c>
      <c r="B204" s="3">
        <f t="shared" si="21"/>
        <v>8.3000000000000007</v>
      </c>
      <c r="Y204" s="1"/>
    </row>
    <row r="205" spans="1:25" x14ac:dyDescent="0.25">
      <c r="A205" s="2" t="str">
        <f t="shared" si="20"/>
        <v>MFP - SDCOE</v>
      </c>
      <c r="B205" s="3">
        <f t="shared" si="21"/>
        <v>45</v>
      </c>
      <c r="Y205" s="1"/>
    </row>
    <row r="206" spans="1:25" x14ac:dyDescent="0.25">
      <c r="A206" s="2" t="str">
        <f t="shared" si="20"/>
        <v>MFP - SOS</v>
      </c>
      <c r="B206" s="3">
        <f t="shared" si="21"/>
        <v>22.3</v>
      </c>
      <c r="Y206" s="1"/>
    </row>
    <row r="207" spans="1:25" x14ac:dyDescent="0.25">
      <c r="A207" s="2" t="str">
        <f t="shared" si="20"/>
        <v>MFP - TRANS</v>
      </c>
      <c r="B207" s="3">
        <f t="shared" si="21"/>
        <v>6.9</v>
      </c>
      <c r="Y207" s="1"/>
    </row>
    <row r="208" spans="1:25" x14ac:dyDescent="0.25">
      <c r="A208" s="2" t="str">
        <f t="shared" si="20"/>
        <v>MFP - VALLECITOS</v>
      </c>
      <c r="B208" s="3">
        <f t="shared" si="21"/>
        <v>14.26</v>
      </c>
      <c r="Y208" s="1"/>
    </row>
    <row r="209" spans="1:25" x14ac:dyDescent="0.25">
      <c r="A209" s="2" t="str">
        <f t="shared" si="20"/>
        <v>MFP - WHF</v>
      </c>
      <c r="B209" s="3">
        <f t="shared" si="21"/>
        <v>8.33</v>
      </c>
      <c r="Y209" s="1"/>
    </row>
    <row r="210" spans="1:25" x14ac:dyDescent="0.25">
      <c r="A210" s="2" t="str">
        <f>CONCATENATE(R$1," ","-"," ",$E2)</f>
        <v>NCREC - BONSALL USD</v>
      </c>
      <c r="B210" s="3">
        <f>R2</f>
        <v>15.9</v>
      </c>
      <c r="Y210" s="1"/>
    </row>
    <row r="211" spans="1:25" x14ac:dyDescent="0.25">
      <c r="A211" s="2" t="str">
        <f t="shared" ref="A211:A228" si="22">CONCATENATE(R$1," ","-"," ",$E3)</f>
        <v>NCREC - CNS</v>
      </c>
      <c r="B211" s="3">
        <f t="shared" ref="B211:B228" si="23">R3</f>
        <v>25.6</v>
      </c>
      <c r="Y211" s="1"/>
    </row>
    <row r="212" spans="1:25" x14ac:dyDescent="0.25">
      <c r="A212" s="2" t="str">
        <f t="shared" si="22"/>
        <v>NCREC - DE LUZ</v>
      </c>
      <c r="B212" s="3">
        <f t="shared" si="23"/>
        <v>33.700000000000003</v>
      </c>
      <c r="Y212" s="1"/>
    </row>
    <row r="213" spans="1:25" x14ac:dyDescent="0.25">
      <c r="A213" s="2" t="str">
        <f t="shared" si="22"/>
        <v>NCREC - DO</v>
      </c>
      <c r="B213" s="3">
        <f t="shared" si="23"/>
        <v>26.77</v>
      </c>
      <c r="Y213" s="1"/>
    </row>
    <row r="214" spans="1:25" x14ac:dyDescent="0.25">
      <c r="A214" s="2" t="str">
        <f t="shared" si="22"/>
        <v>NCREC - FSA</v>
      </c>
      <c r="B214" s="3">
        <f t="shared" si="23"/>
        <v>27.63</v>
      </c>
      <c r="Y214" s="1"/>
    </row>
    <row r="215" spans="1:25" x14ac:dyDescent="0.25">
      <c r="A215" s="2" t="str">
        <f t="shared" si="22"/>
        <v>NCREC - FUHS</v>
      </c>
      <c r="B215" s="3">
        <f t="shared" si="23"/>
        <v>20.5</v>
      </c>
      <c r="Y215" s="1"/>
    </row>
    <row r="216" spans="1:25" x14ac:dyDescent="0.25">
      <c r="A216" s="2" t="str">
        <f t="shared" si="22"/>
        <v>NCREC - LAP / FHA</v>
      </c>
      <c r="B216" s="3">
        <f t="shared" si="23"/>
        <v>26.82</v>
      </c>
      <c r="Y216" s="1"/>
    </row>
    <row r="217" spans="1:25" x14ac:dyDescent="0.25">
      <c r="A217" s="2" t="str">
        <f t="shared" si="22"/>
        <v>NCREC - LAS PULGAS GATE</v>
      </c>
      <c r="B217" s="3">
        <f t="shared" si="23"/>
        <v>24</v>
      </c>
      <c r="Y217" s="1"/>
    </row>
    <row r="218" spans="1:25" x14ac:dyDescent="0.25">
      <c r="A218" s="2" t="str">
        <f t="shared" si="22"/>
        <v>NCREC - LOE</v>
      </c>
      <c r="B218" s="3">
        <f t="shared" si="23"/>
        <v>25</v>
      </c>
      <c r="Y218" s="1"/>
    </row>
    <row r="219" spans="1:25" x14ac:dyDescent="0.25">
      <c r="A219" s="2" t="str">
        <f t="shared" si="22"/>
        <v>NCREC - MCC</v>
      </c>
      <c r="B219" s="3">
        <f t="shared" si="23"/>
        <v>25</v>
      </c>
      <c r="Y219" s="1"/>
    </row>
    <row r="220" spans="1:25" x14ac:dyDescent="0.25">
      <c r="A220" s="2" t="str">
        <f t="shared" si="22"/>
        <v>NCREC - MEE / SMA</v>
      </c>
      <c r="B220" s="3">
        <f t="shared" si="23"/>
        <v>27.38</v>
      </c>
      <c r="Y220" s="1"/>
    </row>
    <row r="221" spans="1:25" x14ac:dyDescent="0.25">
      <c r="A221" s="2" t="str">
        <f t="shared" si="22"/>
        <v>NCREC - MFP</v>
      </c>
      <c r="B221" s="3">
        <f t="shared" si="23"/>
        <v>21.68</v>
      </c>
      <c r="Y221" s="1"/>
    </row>
    <row r="222" spans="1:25" x14ac:dyDescent="0.25">
      <c r="A222" s="2" t="str">
        <f t="shared" si="22"/>
        <v>NCREC - NCREC/NCCSE</v>
      </c>
      <c r="B222" s="3">
        <f t="shared" si="23"/>
        <v>0</v>
      </c>
      <c r="Y222" s="1"/>
    </row>
    <row r="223" spans="1:25" x14ac:dyDescent="0.25">
      <c r="A223" s="2" t="str">
        <f t="shared" si="22"/>
        <v>NCREC - PJH</v>
      </c>
      <c r="B223" s="3">
        <f t="shared" si="23"/>
        <v>25.25</v>
      </c>
      <c r="Y223" s="1"/>
    </row>
    <row r="224" spans="1:25" x14ac:dyDescent="0.25">
      <c r="A224" s="2" t="str">
        <f t="shared" si="22"/>
        <v>NCREC - SDCOE</v>
      </c>
      <c r="B224" s="3">
        <f t="shared" si="23"/>
        <v>30.22</v>
      </c>
      <c r="Y224" s="1"/>
    </row>
    <row r="225" spans="1:25" x14ac:dyDescent="0.25">
      <c r="A225" s="2" t="str">
        <f t="shared" si="22"/>
        <v>NCREC - SOS</v>
      </c>
      <c r="B225" s="3">
        <f t="shared" si="23"/>
        <v>33.799999999999997</v>
      </c>
      <c r="Y225" s="1"/>
    </row>
    <row r="226" spans="1:25" x14ac:dyDescent="0.25">
      <c r="A226" s="2" t="str">
        <f t="shared" si="22"/>
        <v>NCREC - TRANS</v>
      </c>
      <c r="B226" s="3">
        <f t="shared" si="23"/>
        <v>23.8</v>
      </c>
    </row>
    <row r="227" spans="1:25" x14ac:dyDescent="0.25">
      <c r="A227" s="2" t="str">
        <f t="shared" si="22"/>
        <v>NCREC - VALLECITOS</v>
      </c>
      <c r="B227" s="3">
        <f t="shared" si="23"/>
        <v>24.8</v>
      </c>
    </row>
    <row r="228" spans="1:25" x14ac:dyDescent="0.25">
      <c r="A228" s="2" t="str">
        <f t="shared" si="22"/>
        <v>NCREC - WHF</v>
      </c>
      <c r="B228" s="3">
        <f t="shared" si="23"/>
        <v>25.73</v>
      </c>
    </row>
    <row r="229" spans="1:25" x14ac:dyDescent="0.25">
      <c r="A229" s="2" t="str">
        <f>CONCATENATE(S$1," ","-"," ",$E2)</f>
        <v>PJH - BONSALL USD</v>
      </c>
      <c r="B229" s="3">
        <f>S2</f>
        <v>8</v>
      </c>
    </row>
    <row r="230" spans="1:25" x14ac:dyDescent="0.25">
      <c r="A230" s="2" t="str">
        <f t="shared" ref="A230:A247" si="24">CONCATENATE(S$1," ","-"," ",$E3)</f>
        <v>PJH - CNS</v>
      </c>
      <c r="B230" s="3">
        <f t="shared" ref="B230:B247" si="25">S3</f>
        <v>2.6</v>
      </c>
    </row>
    <row r="231" spans="1:25" x14ac:dyDescent="0.25">
      <c r="A231" s="2" t="str">
        <f t="shared" si="24"/>
        <v>PJH - DE LUZ</v>
      </c>
      <c r="B231" s="3">
        <f t="shared" si="25"/>
        <v>12.4</v>
      </c>
    </row>
    <row r="232" spans="1:25" x14ac:dyDescent="0.25">
      <c r="A232" s="2" t="str">
        <f t="shared" si="24"/>
        <v>PJH - DO</v>
      </c>
      <c r="B232" s="3">
        <f t="shared" si="25"/>
        <v>3</v>
      </c>
    </row>
    <row r="233" spans="1:25" x14ac:dyDescent="0.25">
      <c r="A233" s="2" t="str">
        <f t="shared" si="24"/>
        <v>PJH - FSA</v>
      </c>
      <c r="B233" s="3">
        <f t="shared" si="25"/>
        <v>2.38</v>
      </c>
    </row>
    <row r="234" spans="1:25" x14ac:dyDescent="0.25">
      <c r="A234" s="2" t="str">
        <f t="shared" si="24"/>
        <v>PJH - FUHS</v>
      </c>
      <c r="B234" s="3">
        <f t="shared" si="25"/>
        <v>1.85</v>
      </c>
    </row>
    <row r="235" spans="1:25" x14ac:dyDescent="0.25">
      <c r="A235" s="2" t="str">
        <f t="shared" si="24"/>
        <v>PJH - LAP / FHA</v>
      </c>
      <c r="B235" s="3">
        <f t="shared" si="25"/>
        <v>1.4</v>
      </c>
    </row>
    <row r="236" spans="1:25" x14ac:dyDescent="0.25">
      <c r="A236" s="2" t="str">
        <f t="shared" si="24"/>
        <v>PJH - LAS PULGAS GATE</v>
      </c>
      <c r="B236" s="3">
        <f t="shared" si="25"/>
        <v>27.6</v>
      </c>
    </row>
    <row r="237" spans="1:25" x14ac:dyDescent="0.25">
      <c r="A237" s="2" t="str">
        <f t="shared" si="24"/>
        <v>PJH - LOE</v>
      </c>
      <c r="B237" s="3">
        <f t="shared" si="25"/>
        <v>0.3</v>
      </c>
    </row>
    <row r="238" spans="1:25" x14ac:dyDescent="0.25">
      <c r="A238" s="2" t="str">
        <f t="shared" si="24"/>
        <v>PJH - MCC</v>
      </c>
      <c r="B238" s="3">
        <f t="shared" si="25"/>
        <v>2.5</v>
      </c>
    </row>
    <row r="239" spans="1:25" x14ac:dyDescent="0.25">
      <c r="A239" s="2" t="str">
        <f t="shared" si="24"/>
        <v>PJH - MEE / SMA</v>
      </c>
      <c r="B239" s="3">
        <f t="shared" si="25"/>
        <v>2.62</v>
      </c>
    </row>
    <row r="240" spans="1:25" x14ac:dyDescent="0.25">
      <c r="A240" s="2" t="str">
        <f t="shared" si="24"/>
        <v>PJH - MFP</v>
      </c>
      <c r="B240" s="3">
        <f t="shared" si="25"/>
        <v>8.3000000000000007</v>
      </c>
    </row>
    <row r="241" spans="1:2" x14ac:dyDescent="0.25">
      <c r="A241" s="2" t="str">
        <f t="shared" si="24"/>
        <v>PJH - NCREC/NCCSE</v>
      </c>
      <c r="B241" s="3">
        <f t="shared" si="25"/>
        <v>25.25</v>
      </c>
    </row>
    <row r="242" spans="1:2" x14ac:dyDescent="0.25">
      <c r="A242" s="2" t="str">
        <f t="shared" si="24"/>
        <v>PJH - PJH</v>
      </c>
      <c r="B242" s="3">
        <f t="shared" si="25"/>
        <v>0</v>
      </c>
    </row>
    <row r="243" spans="1:2" x14ac:dyDescent="0.25">
      <c r="A243" s="2" t="str">
        <f t="shared" si="24"/>
        <v>PJH - SDCOE</v>
      </c>
      <c r="B243" s="3">
        <f t="shared" si="25"/>
        <v>49.77</v>
      </c>
    </row>
    <row r="244" spans="1:2" x14ac:dyDescent="0.25">
      <c r="A244" s="2" t="str">
        <f t="shared" si="24"/>
        <v>PJH - SOS</v>
      </c>
      <c r="B244" s="3">
        <f t="shared" si="25"/>
        <v>29.9</v>
      </c>
    </row>
    <row r="245" spans="1:2" x14ac:dyDescent="0.25">
      <c r="A245" s="2" t="str">
        <f t="shared" si="24"/>
        <v>PJH - TRANS</v>
      </c>
      <c r="B245" s="3">
        <f t="shared" si="25"/>
        <v>2.6</v>
      </c>
    </row>
    <row r="246" spans="1:2" x14ac:dyDescent="0.25">
      <c r="A246" s="2" t="str">
        <f t="shared" si="24"/>
        <v>PJH - VALLECITOS</v>
      </c>
      <c r="B246" s="3">
        <f t="shared" si="25"/>
        <v>7.3</v>
      </c>
    </row>
    <row r="247" spans="1:2" x14ac:dyDescent="0.25">
      <c r="A247" s="2" t="str">
        <f t="shared" si="24"/>
        <v>PJH - WHF</v>
      </c>
      <c r="B247" s="3">
        <f t="shared" si="25"/>
        <v>1.8</v>
      </c>
    </row>
    <row r="248" spans="1:2" x14ac:dyDescent="0.25">
      <c r="A248" s="2" t="str">
        <f>CONCATENATE(T$1," ","-"," ",$E2)</f>
        <v>SDCOE - BONSALL USD</v>
      </c>
      <c r="B248" s="3">
        <f>T2</f>
        <v>42.9</v>
      </c>
    </row>
    <row r="249" spans="1:2" x14ac:dyDescent="0.25">
      <c r="A249" s="2" t="str">
        <f t="shared" ref="A249:A266" si="26">CONCATENATE(T$1," ","-"," ",$E3)</f>
        <v>SDCOE - CNS</v>
      </c>
      <c r="B249" s="3">
        <f t="shared" ref="B249:B266" si="27">T3</f>
        <v>52.4</v>
      </c>
    </row>
    <row r="250" spans="1:2" x14ac:dyDescent="0.25">
      <c r="A250" s="2" t="str">
        <f t="shared" si="26"/>
        <v>SDCOE - DE LUZ</v>
      </c>
      <c r="B250" s="3">
        <f t="shared" si="27"/>
        <v>60.9</v>
      </c>
    </row>
    <row r="251" spans="1:2" x14ac:dyDescent="0.25">
      <c r="A251" s="2" t="str">
        <f t="shared" si="26"/>
        <v>SDCOE - DO</v>
      </c>
      <c r="B251" s="3">
        <f t="shared" si="27"/>
        <v>51.4</v>
      </c>
    </row>
    <row r="252" spans="1:2" x14ac:dyDescent="0.25">
      <c r="A252" s="2" t="str">
        <f t="shared" si="26"/>
        <v>SDCOE - FSA</v>
      </c>
      <c r="B252" s="3">
        <f t="shared" si="27"/>
        <v>52.15</v>
      </c>
    </row>
    <row r="253" spans="1:2" x14ac:dyDescent="0.25">
      <c r="A253" s="2" t="str">
        <f t="shared" si="26"/>
        <v>SDCOE - FUHS</v>
      </c>
      <c r="B253" s="3">
        <f t="shared" si="27"/>
        <v>53</v>
      </c>
    </row>
    <row r="254" spans="1:2" x14ac:dyDescent="0.25">
      <c r="A254" s="2" t="str">
        <f t="shared" si="26"/>
        <v>SDCOE - LAP / FHA</v>
      </c>
      <c r="B254" s="3">
        <f t="shared" si="27"/>
        <v>51.34</v>
      </c>
    </row>
    <row r="255" spans="1:2" x14ac:dyDescent="0.25">
      <c r="A255" s="2" t="str">
        <f t="shared" si="26"/>
        <v>SDCOE - LAS PULGAS GATE</v>
      </c>
      <c r="B255" s="3">
        <f t="shared" si="27"/>
        <v>44.6</v>
      </c>
    </row>
    <row r="256" spans="1:2" x14ac:dyDescent="0.25">
      <c r="A256" s="2" t="str">
        <f t="shared" si="26"/>
        <v>SDCOE - LOE</v>
      </c>
      <c r="B256" s="3">
        <f t="shared" si="27"/>
        <v>49.46</v>
      </c>
    </row>
    <row r="257" spans="1:2" x14ac:dyDescent="0.25">
      <c r="A257" s="2" t="str">
        <f t="shared" si="26"/>
        <v>SDCOE - MCC</v>
      </c>
      <c r="B257" s="3">
        <f t="shared" si="27"/>
        <v>52.2</v>
      </c>
    </row>
    <row r="258" spans="1:2" x14ac:dyDescent="0.25">
      <c r="A258" s="2" t="str">
        <f t="shared" si="26"/>
        <v>SDCOE - MEE / SMA</v>
      </c>
      <c r="B258" s="3">
        <f t="shared" si="27"/>
        <v>52</v>
      </c>
    </row>
    <row r="259" spans="1:2" x14ac:dyDescent="0.25">
      <c r="A259" s="2" t="str">
        <f t="shared" si="26"/>
        <v>SDCOE - MFP</v>
      </c>
      <c r="B259" s="3">
        <f t="shared" si="27"/>
        <v>45</v>
      </c>
    </row>
    <row r="260" spans="1:2" x14ac:dyDescent="0.25">
      <c r="A260" s="2" t="str">
        <f t="shared" si="26"/>
        <v>SDCOE - NCREC/NCCSE</v>
      </c>
      <c r="B260" s="3">
        <f t="shared" si="27"/>
        <v>30.22</v>
      </c>
    </row>
    <row r="261" spans="1:2" x14ac:dyDescent="0.25">
      <c r="A261" s="2" t="str">
        <f t="shared" si="26"/>
        <v>SDCOE - PJH</v>
      </c>
      <c r="B261" s="3">
        <f t="shared" si="27"/>
        <v>49.77</v>
      </c>
    </row>
    <row r="262" spans="1:2" x14ac:dyDescent="0.25">
      <c r="A262" s="2" t="str">
        <f t="shared" si="26"/>
        <v>SDCOE - SDCOE</v>
      </c>
      <c r="B262" s="3">
        <f t="shared" si="27"/>
        <v>0</v>
      </c>
    </row>
    <row r="263" spans="1:2" x14ac:dyDescent="0.25">
      <c r="A263" s="2" t="str">
        <f t="shared" si="26"/>
        <v>SDCOE - SOS</v>
      </c>
      <c r="B263" s="3">
        <f t="shared" si="27"/>
        <v>54.3</v>
      </c>
    </row>
    <row r="264" spans="1:2" x14ac:dyDescent="0.25">
      <c r="A264" s="2" t="str">
        <f t="shared" si="26"/>
        <v>SDCOE - TRANS</v>
      </c>
      <c r="B264" s="3">
        <f t="shared" si="27"/>
        <v>51</v>
      </c>
    </row>
    <row r="265" spans="1:2" x14ac:dyDescent="0.25">
      <c r="A265" s="2" t="str">
        <f t="shared" si="26"/>
        <v>SDCOE - VALLECITOS</v>
      </c>
      <c r="B265" s="3">
        <f t="shared" si="27"/>
        <v>49.2</v>
      </c>
    </row>
    <row r="266" spans="1:2" x14ac:dyDescent="0.25">
      <c r="A266" s="2" t="str">
        <f t="shared" si="26"/>
        <v>SDCOE - WHF</v>
      </c>
      <c r="B266" s="3">
        <f t="shared" si="27"/>
        <v>50.25</v>
      </c>
    </row>
    <row r="267" spans="1:2" x14ac:dyDescent="0.25">
      <c r="A267" s="2" t="str">
        <f>CONCATENATE(U$1," ","-"," ",$E2)</f>
        <v>SOS - BONSALL USD</v>
      </c>
      <c r="B267" s="3">
        <f>U2</f>
        <v>30.5</v>
      </c>
    </row>
    <row r="268" spans="1:2" x14ac:dyDescent="0.25">
      <c r="A268" s="2" t="str">
        <f t="shared" ref="A268:A285" si="28">CONCATENATE(U$1," ","-"," ",$E3)</f>
        <v>SOS - CNS</v>
      </c>
      <c r="B268" s="3">
        <f t="shared" ref="B268:B285" si="29">U3</f>
        <v>27.3</v>
      </c>
    </row>
    <row r="269" spans="1:2" x14ac:dyDescent="0.25">
      <c r="A269" s="2" t="str">
        <f t="shared" si="28"/>
        <v>SOS - DE LUZ</v>
      </c>
      <c r="B269" s="3">
        <f t="shared" si="29"/>
        <v>37.700000000000003</v>
      </c>
    </row>
    <row r="270" spans="1:2" x14ac:dyDescent="0.25">
      <c r="A270" s="2" t="str">
        <f t="shared" si="28"/>
        <v>SOS - DO</v>
      </c>
      <c r="B270" s="3">
        <f t="shared" si="29"/>
        <v>28.4</v>
      </c>
    </row>
    <row r="271" spans="1:2" x14ac:dyDescent="0.25">
      <c r="A271" s="2" t="str">
        <f t="shared" si="28"/>
        <v>SOS - FSA</v>
      </c>
      <c r="B271" s="3">
        <f t="shared" si="29"/>
        <v>27.4</v>
      </c>
    </row>
    <row r="272" spans="1:2" x14ac:dyDescent="0.25">
      <c r="A272" s="2" t="str">
        <f t="shared" si="28"/>
        <v>SOS - FUHS</v>
      </c>
      <c r="B272" s="3">
        <f t="shared" si="29"/>
        <v>35.4</v>
      </c>
    </row>
    <row r="273" spans="1:2" x14ac:dyDescent="0.25">
      <c r="A273" s="2" t="str">
        <f t="shared" si="28"/>
        <v>SOS - LAP / FHA</v>
      </c>
      <c r="B273" s="3">
        <f t="shared" si="29"/>
        <v>28.6</v>
      </c>
    </row>
    <row r="274" spans="1:2" x14ac:dyDescent="0.25">
      <c r="A274" s="2" t="str">
        <f t="shared" si="28"/>
        <v>SOS - LAS PULGAS GATE</v>
      </c>
      <c r="B274" s="3">
        <f t="shared" si="29"/>
        <v>10.7</v>
      </c>
    </row>
    <row r="275" spans="1:2" x14ac:dyDescent="0.25">
      <c r="A275" s="2" t="str">
        <f t="shared" si="28"/>
        <v>SOS - LOE</v>
      </c>
      <c r="B275" s="3">
        <f t="shared" si="29"/>
        <v>30.1</v>
      </c>
    </row>
    <row r="276" spans="1:2" x14ac:dyDescent="0.25">
      <c r="A276" s="2" t="str">
        <f t="shared" si="28"/>
        <v>SOS - MCC</v>
      </c>
      <c r="B276" s="3">
        <f t="shared" si="29"/>
        <v>27.5</v>
      </c>
    </row>
    <row r="277" spans="1:2" x14ac:dyDescent="0.25">
      <c r="A277" s="2" t="str">
        <f t="shared" si="28"/>
        <v>SOS - MEE / SMA</v>
      </c>
      <c r="B277" s="3">
        <f t="shared" si="29"/>
        <v>27.8</v>
      </c>
    </row>
    <row r="278" spans="1:2" x14ac:dyDescent="0.25">
      <c r="A278" s="2" t="str">
        <f t="shared" si="28"/>
        <v>SOS - MFP</v>
      </c>
      <c r="B278" s="3">
        <f t="shared" si="29"/>
        <v>22.3</v>
      </c>
    </row>
    <row r="279" spans="1:2" x14ac:dyDescent="0.25">
      <c r="A279" s="2" t="str">
        <f t="shared" si="28"/>
        <v>SOS - NCREC/NCCSE</v>
      </c>
      <c r="B279" s="3">
        <f t="shared" si="29"/>
        <v>33.799999999999997</v>
      </c>
    </row>
    <row r="280" spans="1:2" x14ac:dyDescent="0.25">
      <c r="A280" s="2" t="str">
        <f t="shared" si="28"/>
        <v>SOS - PJH</v>
      </c>
      <c r="B280" s="3">
        <f t="shared" si="29"/>
        <v>29.9</v>
      </c>
    </row>
    <row r="281" spans="1:2" x14ac:dyDescent="0.25">
      <c r="A281" s="2" t="str">
        <f t="shared" si="28"/>
        <v>SOS - SDCOE</v>
      </c>
      <c r="B281" s="3">
        <f t="shared" si="29"/>
        <v>54.3</v>
      </c>
    </row>
    <row r="282" spans="1:2" x14ac:dyDescent="0.25">
      <c r="A282" s="2" t="str">
        <f t="shared" si="28"/>
        <v>SOS - SOS</v>
      </c>
      <c r="B282" s="3">
        <f t="shared" si="29"/>
        <v>0</v>
      </c>
    </row>
    <row r="283" spans="1:2" x14ac:dyDescent="0.25">
      <c r="A283" s="2" t="str">
        <f t="shared" si="28"/>
        <v>SOS - TRANS</v>
      </c>
      <c r="B283" s="3">
        <f t="shared" si="29"/>
        <v>29.1</v>
      </c>
    </row>
    <row r="284" spans="1:2" x14ac:dyDescent="0.25">
      <c r="A284" s="2" t="str">
        <f t="shared" si="28"/>
        <v>SOS - VALLECITOS</v>
      </c>
      <c r="B284" s="3">
        <f t="shared" si="29"/>
        <v>35.9</v>
      </c>
    </row>
    <row r="285" spans="1:2" x14ac:dyDescent="0.25">
      <c r="A285" s="2" t="str">
        <f t="shared" si="28"/>
        <v>SOS - WHF</v>
      </c>
      <c r="B285" s="3">
        <f t="shared" si="29"/>
        <v>29.8</v>
      </c>
    </row>
    <row r="286" spans="1:2" x14ac:dyDescent="0.25">
      <c r="A286" s="2" t="str">
        <f>CONCATENATE(V$1," ","-"," ",$E2)</f>
        <v>TRANS - BONSALL USD</v>
      </c>
      <c r="B286" s="3">
        <f>V2</f>
        <v>4.9000000000000004</v>
      </c>
    </row>
    <row r="287" spans="1:2" x14ac:dyDescent="0.25">
      <c r="A287" s="2" t="str">
        <f t="shared" ref="A287:A304" si="30">CONCATENATE(V$1," ","-"," ",$E3)</f>
        <v>TRANS - CNS</v>
      </c>
      <c r="B287" s="3">
        <f t="shared" ref="B287:B304" si="31">V3</f>
        <v>2.5</v>
      </c>
    </row>
    <row r="288" spans="1:2" x14ac:dyDescent="0.25">
      <c r="A288" s="2" t="str">
        <f t="shared" si="30"/>
        <v>TRANS - DE LUZ</v>
      </c>
      <c r="B288" s="3">
        <f t="shared" si="31"/>
        <v>12.2</v>
      </c>
    </row>
    <row r="289" spans="1:2" x14ac:dyDescent="0.25">
      <c r="A289" s="2" t="str">
        <f t="shared" si="30"/>
        <v>TRANS - DO</v>
      </c>
      <c r="B289" s="3">
        <f t="shared" si="31"/>
        <v>3.2</v>
      </c>
    </row>
    <row r="290" spans="1:2" x14ac:dyDescent="0.25">
      <c r="A290" s="2" t="str">
        <f t="shared" si="30"/>
        <v>TRANS - FSA</v>
      </c>
      <c r="B290" s="3">
        <f t="shared" si="31"/>
        <v>2.5</v>
      </c>
    </row>
    <row r="291" spans="1:2" x14ac:dyDescent="0.25">
      <c r="A291" s="2" t="str">
        <f t="shared" si="30"/>
        <v>TRANS - FUHS</v>
      </c>
      <c r="B291" s="3">
        <f t="shared" si="31"/>
        <v>0.8</v>
      </c>
    </row>
    <row r="292" spans="1:2" x14ac:dyDescent="0.25">
      <c r="A292" s="2" t="str">
        <f t="shared" si="30"/>
        <v>TRANS - LAP / FHA</v>
      </c>
      <c r="B292" s="3">
        <f t="shared" si="31"/>
        <v>3.2</v>
      </c>
    </row>
    <row r="293" spans="1:2" x14ac:dyDescent="0.25">
      <c r="A293" s="2" t="str">
        <f t="shared" si="30"/>
        <v>TRANS - LAS PULGAS GATE</v>
      </c>
      <c r="B293" s="3">
        <f t="shared" si="31"/>
        <v>25</v>
      </c>
    </row>
    <row r="294" spans="1:2" x14ac:dyDescent="0.25">
      <c r="A294" s="2" t="str">
        <f t="shared" si="30"/>
        <v>TRANS - LOE</v>
      </c>
      <c r="B294" s="3">
        <f t="shared" si="31"/>
        <v>2.7</v>
      </c>
    </row>
    <row r="295" spans="1:2" x14ac:dyDescent="0.25">
      <c r="A295" s="2" t="str">
        <f t="shared" si="30"/>
        <v>TRANS - MCC</v>
      </c>
      <c r="B295" s="3">
        <f t="shared" si="31"/>
        <v>2.2999999999999998</v>
      </c>
    </row>
    <row r="296" spans="1:2" x14ac:dyDescent="0.25">
      <c r="A296" s="2" t="str">
        <f t="shared" si="30"/>
        <v>TRANS - MEE / SMA</v>
      </c>
      <c r="B296" s="3">
        <f t="shared" si="31"/>
        <v>2.6</v>
      </c>
    </row>
    <row r="297" spans="1:2" x14ac:dyDescent="0.25">
      <c r="A297" s="2" t="str">
        <f t="shared" si="30"/>
        <v>TRANS - MFP</v>
      </c>
      <c r="B297" s="3">
        <f t="shared" si="31"/>
        <v>6.9</v>
      </c>
    </row>
    <row r="298" spans="1:2" x14ac:dyDescent="0.25">
      <c r="A298" s="2" t="str">
        <f t="shared" si="30"/>
        <v>TRANS - NCREC/NCCSE</v>
      </c>
      <c r="B298" s="3">
        <f t="shared" si="31"/>
        <v>23.8</v>
      </c>
    </row>
    <row r="299" spans="1:2" x14ac:dyDescent="0.25">
      <c r="A299" s="2" t="str">
        <f t="shared" si="30"/>
        <v>TRANS - PJH</v>
      </c>
      <c r="B299" s="3">
        <f t="shared" si="31"/>
        <v>2.6</v>
      </c>
    </row>
    <row r="300" spans="1:2" x14ac:dyDescent="0.25">
      <c r="A300" s="2" t="str">
        <f t="shared" si="30"/>
        <v>TRANS - SDCOE</v>
      </c>
      <c r="B300" s="3">
        <f t="shared" si="31"/>
        <v>51</v>
      </c>
    </row>
    <row r="301" spans="1:2" x14ac:dyDescent="0.25">
      <c r="A301" s="2" t="str">
        <f t="shared" si="30"/>
        <v>TRANS - SOS</v>
      </c>
      <c r="B301" s="3">
        <f t="shared" si="31"/>
        <v>29.1</v>
      </c>
    </row>
    <row r="302" spans="1:2" x14ac:dyDescent="0.25">
      <c r="A302" s="2" t="str">
        <f t="shared" si="30"/>
        <v>TRANS - TRANS</v>
      </c>
      <c r="B302" s="3">
        <f t="shared" si="31"/>
        <v>0</v>
      </c>
    </row>
    <row r="303" spans="1:2" x14ac:dyDescent="0.25">
      <c r="A303" s="2" t="str">
        <f t="shared" si="30"/>
        <v>TRANS - VALLECITOS</v>
      </c>
      <c r="B303" s="3">
        <f t="shared" si="31"/>
        <v>10</v>
      </c>
    </row>
    <row r="304" spans="1:2" x14ac:dyDescent="0.25">
      <c r="A304" s="2" t="str">
        <f t="shared" si="30"/>
        <v>TRANS - WHF</v>
      </c>
      <c r="B304" s="3">
        <f t="shared" si="31"/>
        <v>3.6</v>
      </c>
    </row>
    <row r="305" spans="1:2" x14ac:dyDescent="0.25">
      <c r="A305" s="2" t="str">
        <f>CONCATENATE(W$1," ","-"," ",$E2)</f>
        <v>VALLECITOS - BONSALL USD</v>
      </c>
      <c r="B305" s="3">
        <f>W2</f>
        <v>12.35</v>
      </c>
    </row>
    <row r="306" spans="1:2" x14ac:dyDescent="0.25">
      <c r="A306" s="2" t="str">
        <f t="shared" ref="A306:A323" si="32">CONCATENATE(W$1," ","-"," ",$E3)</f>
        <v>VALLECITOS - CNS</v>
      </c>
      <c r="B306" s="3">
        <f t="shared" ref="B306:B323" si="33">W3</f>
        <v>8.6</v>
      </c>
    </row>
    <row r="307" spans="1:2" x14ac:dyDescent="0.25">
      <c r="A307" s="2" t="str">
        <f t="shared" si="32"/>
        <v>VALLECITOS - DE LUZ</v>
      </c>
      <c r="B307" s="3">
        <f t="shared" si="33"/>
        <v>17.100000000000001</v>
      </c>
    </row>
    <row r="308" spans="1:2" x14ac:dyDescent="0.25">
      <c r="A308" s="2" t="str">
        <f t="shared" si="32"/>
        <v>VALLECITOS - DO</v>
      </c>
      <c r="B308" s="3">
        <f t="shared" si="33"/>
        <v>7.6</v>
      </c>
    </row>
    <row r="309" spans="1:2" x14ac:dyDescent="0.25">
      <c r="A309" s="2" t="str">
        <f t="shared" si="32"/>
        <v>VALLECITOS - FSA</v>
      </c>
      <c r="B309" s="3">
        <f t="shared" si="33"/>
        <v>8.35</v>
      </c>
    </row>
    <row r="310" spans="1:2" x14ac:dyDescent="0.25">
      <c r="A310" s="2" t="str">
        <f t="shared" si="32"/>
        <v>VALLECITOS - FUHS</v>
      </c>
      <c r="B310" s="3">
        <f t="shared" si="33"/>
        <v>9</v>
      </c>
    </row>
    <row r="311" spans="1:2" x14ac:dyDescent="0.25">
      <c r="A311" s="2" t="str">
        <f t="shared" si="32"/>
        <v>VALLECITOS - LAP / FHA</v>
      </c>
      <c r="B311" s="3">
        <f t="shared" si="33"/>
        <v>7.55</v>
      </c>
    </row>
    <row r="312" spans="1:2" x14ac:dyDescent="0.25">
      <c r="A312" s="2" t="str">
        <f t="shared" si="32"/>
        <v>VALLECITOS - LAS PULGAS GATE</v>
      </c>
      <c r="B312" s="3">
        <f t="shared" si="33"/>
        <v>32.6</v>
      </c>
    </row>
    <row r="313" spans="1:2" x14ac:dyDescent="0.25">
      <c r="A313" s="2" t="str">
        <f t="shared" si="32"/>
        <v>VALLECITOS - LOE</v>
      </c>
      <c r="B313" s="3">
        <f t="shared" si="33"/>
        <v>7</v>
      </c>
    </row>
    <row r="314" spans="1:2" x14ac:dyDescent="0.25">
      <c r="A314" s="2" t="str">
        <f t="shared" si="32"/>
        <v>VALLECITOS - MCC</v>
      </c>
      <c r="B314" s="3">
        <f t="shared" si="33"/>
        <v>8.4</v>
      </c>
    </row>
    <row r="315" spans="1:2" x14ac:dyDescent="0.25">
      <c r="A315" s="2" t="str">
        <f t="shared" si="32"/>
        <v>VALLECITOS - MEE / SMA</v>
      </c>
      <c r="B315" s="3">
        <f t="shared" si="33"/>
        <v>8.1</v>
      </c>
    </row>
    <row r="316" spans="1:2" x14ac:dyDescent="0.25">
      <c r="A316" s="2" t="str">
        <f t="shared" si="32"/>
        <v>VALLECITOS - MFP</v>
      </c>
      <c r="B316" s="3">
        <f t="shared" si="33"/>
        <v>14.26</v>
      </c>
    </row>
    <row r="317" spans="1:2" x14ac:dyDescent="0.25">
      <c r="A317" s="2" t="str">
        <f t="shared" si="32"/>
        <v>VALLECITOS - NCREC/NCCSE</v>
      </c>
      <c r="B317" s="3">
        <f t="shared" si="33"/>
        <v>24.8</v>
      </c>
    </row>
    <row r="318" spans="1:2" x14ac:dyDescent="0.25">
      <c r="A318" s="2" t="str">
        <f t="shared" si="32"/>
        <v>VALLECITOS - PJH</v>
      </c>
      <c r="B318" s="3">
        <f t="shared" si="33"/>
        <v>7.3</v>
      </c>
    </row>
    <row r="319" spans="1:2" x14ac:dyDescent="0.25">
      <c r="A319" s="2" t="str">
        <f t="shared" si="32"/>
        <v>VALLECITOS - SDCOE</v>
      </c>
      <c r="B319" s="3">
        <f t="shared" si="33"/>
        <v>49.2</v>
      </c>
    </row>
    <row r="320" spans="1:2" x14ac:dyDescent="0.25">
      <c r="A320" s="2" t="str">
        <f t="shared" si="32"/>
        <v>VALLECITOS - SOS</v>
      </c>
      <c r="B320" s="3">
        <f t="shared" si="33"/>
        <v>35.9</v>
      </c>
    </row>
    <row r="321" spans="1:2" x14ac:dyDescent="0.25">
      <c r="A321" s="2" t="str">
        <f t="shared" si="32"/>
        <v>VALLECITOS - TRANS</v>
      </c>
      <c r="B321" s="3">
        <f t="shared" si="33"/>
        <v>10</v>
      </c>
    </row>
    <row r="322" spans="1:2" x14ac:dyDescent="0.25">
      <c r="A322" s="2" t="str">
        <f t="shared" si="32"/>
        <v>VALLECITOS - VALLECITOS</v>
      </c>
      <c r="B322" s="3">
        <f t="shared" si="33"/>
        <v>0</v>
      </c>
    </row>
    <row r="323" spans="1:2" x14ac:dyDescent="0.25">
      <c r="A323" s="2" t="str">
        <f t="shared" si="32"/>
        <v>VALLECITOS - WHF</v>
      </c>
      <c r="B323" s="3">
        <f t="shared" si="33"/>
        <v>6.44</v>
      </c>
    </row>
    <row r="324" spans="1:2" x14ac:dyDescent="0.25">
      <c r="A324" s="2" t="str">
        <f>CONCATENATE(X$1," ","-"," ",$E2)</f>
        <v>WHF - BONSALL USD</v>
      </c>
      <c r="B324" s="3">
        <f>X2</f>
        <v>8.4</v>
      </c>
    </row>
    <row r="325" spans="1:2" x14ac:dyDescent="0.25">
      <c r="A325" s="2" t="str">
        <f t="shared" ref="A325:A342" si="34">CONCATENATE(X$1," ","-"," ",$E3)</f>
        <v>WHF - CNS</v>
      </c>
      <c r="B325" s="3">
        <f t="shared" ref="B325:B342" si="35">X3</f>
        <v>2.5</v>
      </c>
    </row>
    <row r="326" spans="1:2" x14ac:dyDescent="0.25">
      <c r="A326" s="2" t="str">
        <f t="shared" si="34"/>
        <v>WHF - DE LUZ</v>
      </c>
      <c r="B326" s="3">
        <f t="shared" si="35"/>
        <v>11</v>
      </c>
    </row>
    <row r="327" spans="1:2" x14ac:dyDescent="0.25">
      <c r="A327" s="2" t="str">
        <f t="shared" si="34"/>
        <v>WHF - DO</v>
      </c>
      <c r="B327" s="3">
        <f t="shared" si="35"/>
        <v>1.54</v>
      </c>
    </row>
    <row r="328" spans="1:2" x14ac:dyDescent="0.25">
      <c r="A328" s="2" t="str">
        <f t="shared" si="34"/>
        <v>WHF - FSA</v>
      </c>
      <c r="B328" s="3">
        <f t="shared" si="35"/>
        <v>2.42</v>
      </c>
    </row>
    <row r="329" spans="1:2" x14ac:dyDescent="0.25">
      <c r="A329" s="2" t="str">
        <f t="shared" si="34"/>
        <v>WHF - FUHS</v>
      </c>
      <c r="B329" s="3">
        <f t="shared" si="35"/>
        <v>3</v>
      </c>
    </row>
    <row r="330" spans="1:2" x14ac:dyDescent="0.25">
      <c r="A330" s="2" t="str">
        <f t="shared" si="34"/>
        <v>WHF - LAP / FHA</v>
      </c>
      <c r="B330" s="3">
        <f t="shared" si="35"/>
        <v>1.55</v>
      </c>
    </row>
    <row r="331" spans="1:2" x14ac:dyDescent="0.25">
      <c r="A331" s="2" t="str">
        <f t="shared" si="34"/>
        <v>WHF - LAS PULGAS GATE</v>
      </c>
      <c r="B331" s="3">
        <f t="shared" si="35"/>
        <v>28.6</v>
      </c>
    </row>
    <row r="332" spans="1:2" x14ac:dyDescent="0.25">
      <c r="A332" s="2" t="str">
        <f t="shared" si="34"/>
        <v>WHF - LOE</v>
      </c>
      <c r="B332" s="3">
        <f t="shared" si="35"/>
        <v>2.1</v>
      </c>
    </row>
    <row r="333" spans="1:2" x14ac:dyDescent="0.25">
      <c r="A333" s="2" t="str">
        <f t="shared" si="34"/>
        <v>WHF - MCC</v>
      </c>
      <c r="B333" s="3">
        <f t="shared" si="35"/>
        <v>2.2999999999999998</v>
      </c>
    </row>
    <row r="334" spans="1:2" x14ac:dyDescent="0.25">
      <c r="A334" s="2" t="str">
        <f t="shared" si="34"/>
        <v>WHF - MEE / SMA</v>
      </c>
      <c r="B334" s="3">
        <f t="shared" si="35"/>
        <v>2.17</v>
      </c>
    </row>
    <row r="335" spans="1:2" x14ac:dyDescent="0.25">
      <c r="A335" s="2" t="str">
        <f t="shared" si="34"/>
        <v>WHF - MFP</v>
      </c>
      <c r="B335" s="3">
        <f t="shared" si="35"/>
        <v>8.33</v>
      </c>
    </row>
    <row r="336" spans="1:2" x14ac:dyDescent="0.25">
      <c r="A336" s="2" t="str">
        <f t="shared" si="34"/>
        <v>WHF - NCREC/NCCSE</v>
      </c>
      <c r="B336" s="3">
        <f t="shared" si="35"/>
        <v>25.73</v>
      </c>
    </row>
    <row r="337" spans="1:2" x14ac:dyDescent="0.25">
      <c r="A337" s="2" t="str">
        <f t="shared" si="34"/>
        <v>WHF - PJH</v>
      </c>
      <c r="B337" s="3">
        <f t="shared" si="35"/>
        <v>1.8</v>
      </c>
    </row>
    <row r="338" spans="1:2" x14ac:dyDescent="0.25">
      <c r="A338" s="2" t="str">
        <f t="shared" si="34"/>
        <v>WHF - SDCOE</v>
      </c>
      <c r="B338" s="3">
        <f t="shared" si="35"/>
        <v>50.25</v>
      </c>
    </row>
    <row r="339" spans="1:2" x14ac:dyDescent="0.25">
      <c r="A339" s="2" t="str">
        <f t="shared" si="34"/>
        <v>WHF - SOS</v>
      </c>
      <c r="B339" s="3">
        <f t="shared" si="35"/>
        <v>29.8</v>
      </c>
    </row>
    <row r="340" spans="1:2" x14ac:dyDescent="0.25">
      <c r="A340" s="2" t="str">
        <f t="shared" si="34"/>
        <v>WHF - TRANS</v>
      </c>
      <c r="B340" s="3">
        <f t="shared" si="35"/>
        <v>3.6</v>
      </c>
    </row>
    <row r="341" spans="1:2" x14ac:dyDescent="0.25">
      <c r="A341" s="2" t="str">
        <f t="shared" si="34"/>
        <v>WHF - VALLECITOS</v>
      </c>
      <c r="B341" s="3">
        <f t="shared" si="35"/>
        <v>6.44</v>
      </c>
    </row>
    <row r="342" spans="1:2" x14ac:dyDescent="0.25">
      <c r="A342" s="2" t="str">
        <f t="shared" si="34"/>
        <v>WHF - WHF</v>
      </c>
      <c r="B342" s="3">
        <f t="shared" si="35"/>
        <v>0</v>
      </c>
    </row>
  </sheetData>
  <sheetProtection algorithmName="SHA-512" hashValue="SBEWJw5E1w5GDTodPuvC3/3InoU6dQ0/uqGn6BBaDiMovHhT7eS/5PbcRHhg8nU9q0RSdGFawlF+qmwuZz+r+g==" saltValue="svYqQKx9ySpD3Zu0P1RF4w==" spinCount="100000" sheet="1" objects="1" scenarios="1" selectLockedCells="1" selectUnlockedCells="1"/>
  <mergeCells count="19">
    <mergeCell ref="F28:K28"/>
    <mergeCell ref="F40:K40"/>
    <mergeCell ref="F39:K39"/>
    <mergeCell ref="F38:K38"/>
    <mergeCell ref="F37:K37"/>
    <mergeCell ref="F36:K36"/>
    <mergeCell ref="F35:K35"/>
    <mergeCell ref="F31:K31"/>
    <mergeCell ref="F30:K30"/>
    <mergeCell ref="F41:K41"/>
    <mergeCell ref="F32:K32"/>
    <mergeCell ref="F34:K34"/>
    <mergeCell ref="F33:K33"/>
    <mergeCell ref="F29:K29"/>
    <mergeCell ref="F27:K27"/>
    <mergeCell ref="F26:K26"/>
    <mergeCell ref="F25:K25"/>
    <mergeCell ref="F24:K24"/>
    <mergeCell ref="F23:K23"/>
  </mergeCells>
  <phoneticPr fontId="1" type="noConversion"/>
  <pageMargins left="0.75" right="0.75" top="1" bottom="1" header="0.5" footer="0.5"/>
  <pageSetup scale="57" fitToHeight="0" orientation="landscape" verticalDpi="4294967295"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Mileage Form</vt:lpstr>
      <vt:lpstr>District Grid</vt:lpstr>
      <vt:lpstr>'Mileage Form'!Print_Area</vt:lpstr>
    </vt:vector>
  </TitlesOfParts>
  <Company>FUESD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Doreen Catlin</dc:creator>
  <cp:lastModifiedBy>Angeline Puckett</cp:lastModifiedBy>
  <cp:lastPrinted>2025-01-07T18:48:29Z</cp:lastPrinted>
  <dcterms:created xsi:type="dcterms:W3CDTF">2005-01-07T18:15:05Z</dcterms:created>
  <dcterms:modified xsi:type="dcterms:W3CDTF">2025-02-06T22:11:45Z</dcterms:modified>
</cp:coreProperties>
</file>